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2"/>
  </bookViews>
  <sheets>
    <sheet name="Лист1" sheetId="1" r:id="rId1"/>
    <sheet name="форма справки по резерв фонду" sheetId="2" r:id="rId2"/>
    <sheet name="Фрма долговые обязательства" sheetId="3" r:id="rId3"/>
  </sheets>
  <externalReferences>
    <externalReference r:id="rId6"/>
  </externalReferences>
  <definedNames>
    <definedName name="_xlnm.Print_Titles" localSheetId="2">'Фрма долговые обязательства'!$A:$A</definedName>
    <definedName name="_xlnm.Print_Area" localSheetId="2">'Фрма долговые обязательства'!$A$1:$AG$41</definedName>
  </definedNames>
  <calcPr fullCalcOnLoad="1"/>
</workbook>
</file>

<file path=xl/comments3.xml><?xml version="1.0" encoding="utf-8"?>
<comments xmlns="http://schemas.openxmlformats.org/spreadsheetml/2006/main">
  <authors>
    <author>Raifoust</author>
  </authors>
  <commentList>
    <comment ref="Q18" authorId="0">
      <text>
        <r>
          <rPr>
            <b/>
            <sz val="8"/>
            <rFont val="Tahoma"/>
            <family val="0"/>
          </rPr>
          <t>Raifoust:</t>
        </r>
        <r>
          <rPr>
            <sz val="8"/>
            <rFont val="Tahoma"/>
            <family val="0"/>
          </rPr>
          <t xml:space="preserve">
24.09</t>
        </r>
      </text>
    </comment>
  </commentList>
</comments>
</file>

<file path=xl/sharedStrings.xml><?xml version="1.0" encoding="utf-8"?>
<sst xmlns="http://schemas.openxmlformats.org/spreadsheetml/2006/main" count="286" uniqueCount="249">
  <si>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</si>
  <si>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</si>
  <si>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</si>
  <si>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</si>
  <si>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</si>
  <si>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</si>
  <si>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</si>
  <si>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</si>
  <si>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</si>
  <si>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</si>
  <si>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</si>
  <si>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</si>
  <si>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</si>
  <si>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</si>
  <si>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</si>
  <si>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</si>
  <si>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</si>
  <si>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</si>
  <si>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</si>
  <si>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Кредитные соглашения поселений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</si>
  <si>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</si>
  <si>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</si>
  <si>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</si>
  <si>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</si>
  <si>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</si>
  <si>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</si>
  <si>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Бюджетные кредиты поселений</t>
  </si>
  <si>
    <t>Итого пп.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</si>
  <si>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</si>
  <si>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</si>
  <si>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</si>
  <si>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</si>
  <si>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</si>
  <si>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</si>
  <si>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Руководитель финансового органа </t>
  </si>
  <si>
    <t>подпись</t>
  </si>
  <si>
    <t>расшифровка подписи</t>
  </si>
  <si>
    <t>МП</t>
  </si>
  <si>
    <t>Главный бухгалтер</t>
  </si>
  <si>
    <t>№ распоряжения</t>
  </si>
  <si>
    <t>Дата</t>
  </si>
  <si>
    <t>Наименование</t>
  </si>
  <si>
    <t>Фин-е непредв.расх.в т.ч.аварийно восст.работы по ликвидации стих.бедств и ЧС  и пожарных частей</t>
  </si>
  <si>
    <t>Оказание мат.помощи пострадавшим от стих.бедств.и дргих.событий.</t>
  </si>
  <si>
    <t>Оказание мат. пом. и приобретение ценных подарков гражданам и коллективам предприятий (юбилеи, проф.праздники, област. район. конк., изготовление символики, книгоиздательской продукции)</t>
  </si>
  <si>
    <t>Мат.поддержка общественным организациям.учреждениям и организациям .содержащихся за счет бюджетов других уровней</t>
  </si>
  <si>
    <t>Проведение встреч, конференций и семинаров на район.уровне и областного значения</t>
  </si>
  <si>
    <t xml:space="preserve">Чествование передовиков производства, победителей, проведение мероприятий для ветеранов войны и труда и благотворит. встречь </t>
  </si>
  <si>
    <t>Финансирование поселений (ТОСы, приобретение служебного жилья, ремонт подвесных мостов)</t>
  </si>
  <si>
    <t>Финансирование неотложных нужд  не предусмотренных в расходной части бюджета МО</t>
  </si>
  <si>
    <t xml:space="preserve">Всего </t>
  </si>
  <si>
    <t>Информация</t>
  </si>
  <si>
    <t xml:space="preserve">                                                               1. Доходы бюджета</t>
  </si>
  <si>
    <t xml:space="preserve"> Наименование показателя</t>
  </si>
  <si>
    <t xml:space="preserve">Код дохода по бюджетной классификации </t>
  </si>
  <si>
    <t>Доходы бюджета - Всего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</si>
  <si>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</si>
  <si>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</si>
  <si>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</si>
  <si>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</si>
  <si>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 xml:space="preserve">  НАЛОГИ НА СОВОКУПНЫЙ ДОХОД</t>
  </si>
  <si>
    <t>000 1050000000 0000 000</t>
  </si>
  <si>
    <t xml:space="preserve">  НАЛОГИ НА ИМУЩЕСТВО</t>
  </si>
  <si>
    <t>000 1060000000 0000 000</t>
  </si>
  <si>
    <t xml:space="preserve">  ГОСУДАРСТВЕННАЯ ПОШЛИНА</t>
  </si>
  <si>
    <t>000 1080000000 0000 000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</si>
  <si>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</si>
  <si>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</si>
  <si>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</si>
  <si>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</si>
  <si>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 xml:space="preserve">  ПЛАТЕЖИ ПРИ ПОЛЬЗОВАНИИ ПРИРОДНЫМИ РЕСУРСАМИ</t>
  </si>
  <si>
    <t>000 1120000000 0000 000</t>
  </si>
  <si>
    <t xml:space="preserve">  ДОХОДЫ ОТ ОКАЗАНИЯ ПЛАТНЫХ УСЛУГ И КОМПЕНСАЦИИ ЗАТРАТ ГОСУДАРСТВА</t>
  </si>
  <si>
    <t>000 1130000000 0000 000</t>
  </si>
  <si>
    <t xml:space="preserve">  ДОХОДЫ ОТ ПРОДАЖИ МАТЕРИАЛЬНЫХ И НЕМАТЕРИАЛЬНЫХ АКТИВОВ</t>
  </si>
  <si>
    <t>000 1140000000 0000 000</t>
  </si>
  <si>
    <t xml:space="preserve">  ШТРАФЫ, САНКЦИИ, ВОЗМЕЩЕНИЕ УЩЕРБА</t>
  </si>
  <si>
    <t>000 1160000000 0000 000</t>
  </si>
  <si>
    <t xml:space="preserve">  ПРОЧИЕ НЕНАЛОГОВЫЕ ДОХОДЫ</t>
  </si>
  <si>
    <t>000 1170000000 0000 000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</si>
  <si>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</si>
  <si>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</si>
  <si>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</si>
  <si>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000 1190000000 0000 000</t>
  </si>
  <si>
    <t xml:space="preserve">  БЕЗВОЗМЕЗДНЫЕ ПОСТУПЛЕНИЯ</t>
  </si>
  <si>
    <t>000 2000000000 0000 000</t>
  </si>
  <si>
    <t xml:space="preserve">  Дотации бюджетам субъектов Российской Федерации и муниципальных образований</t>
  </si>
  <si>
    <t>000 2020100000 0000 151</t>
  </si>
  <si>
    <t xml:space="preserve">  Субсидии бюджетам субъектов Российской Федерации и муниципальных образований (межбюджетные субсидии)</t>
  </si>
  <si>
    <t>000 2020200000 0000 151</t>
  </si>
  <si>
    <t xml:space="preserve">  Субвенции бюджетам субъектов Российской Федерации и муниципальных образований</t>
  </si>
  <si>
    <t>000 2020300000 0000 151</t>
  </si>
  <si>
    <t xml:space="preserve">  Иные межбюджетные трансферты</t>
  </si>
  <si>
    <t>000 2020400000 0000 151</t>
  </si>
  <si>
    <t xml:space="preserve">  Прочие безвозмездные поступления от других бюджетов бюджетной системы</t>
  </si>
  <si>
    <t>000 2020900000 0000 151</t>
  </si>
  <si>
    <t xml:space="preserve">                                                            2. Расходы бюджета</t>
  </si>
  <si>
    <t>Расходы бюджета - ИТОГО</t>
  </si>
  <si>
    <t>000 9600 0000000 000 000</t>
  </si>
  <si>
    <t xml:space="preserve">  Общегосударственные вопросы</t>
  </si>
  <si>
    <t>000 0100 0000000 000 000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</si>
  <si>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</si>
  <si>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</si>
  <si>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</si>
  <si>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</si>
  <si>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</si>
  <si>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</si>
  <si>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</si>
  <si>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</si>
  <si>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 xml:space="preserve">  Обеспечение проведения выборов и референдумов</t>
  </si>
  <si>
    <t>000 0107 0000000 000 000</t>
  </si>
  <si>
    <t xml:space="preserve">  Обслуживание государственного и муниципального долга</t>
  </si>
  <si>
    <t>000 0111 0000000 000 000</t>
  </si>
  <si>
    <t xml:space="preserve">  Резервные фонды</t>
  </si>
  <si>
    <t>000 0112 0000000 000 000</t>
  </si>
  <si>
    <t xml:space="preserve">  Другие общегосударственные вопросы</t>
  </si>
  <si>
    <t xml:space="preserve">  Национальная безопасность и правоохранительная деятельность</t>
  </si>
  <si>
    <t>000 0300 0000000 000 000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</si>
  <si>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</si>
  <si>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</si>
  <si>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 xml:space="preserve">  Национальная экономика</t>
  </si>
  <si>
    <t>000 0400 0000000 000 000</t>
  </si>
  <si>
    <t xml:space="preserve">  Топливно-энергетический комплекс</t>
  </si>
  <si>
    <t>000 0402 0000000 000 000</t>
  </si>
  <si>
    <t xml:space="preserve">  Сельское хозяйство и рыболовство</t>
  </si>
  <si>
    <t>000 0405 0000000 000 000</t>
  </si>
  <si>
    <t xml:space="preserve">  Транспорт</t>
  </si>
  <si>
    <t>000 0408 0000000 000 000</t>
  </si>
  <si>
    <t xml:space="preserve">  Связь и информатика</t>
  </si>
  <si>
    <t>000 0410 0000000 000 000</t>
  </si>
  <si>
    <t xml:space="preserve">  Другие вопросы в области национальной экономики</t>
  </si>
  <si>
    <t>000 0412 0000000 000 000</t>
  </si>
  <si>
    <t xml:space="preserve">  Жилищно-коммунальное хозяйство</t>
  </si>
  <si>
    <t>000 0500 0000000 000 000</t>
  </si>
  <si>
    <t xml:space="preserve">  Жилищное хозяйство</t>
  </si>
  <si>
    <t>000 0501 0000000 000 000</t>
  </si>
  <si>
    <t xml:space="preserve">  Коммунальное хозяйство</t>
  </si>
  <si>
    <t>000 0502 0000000 000 000</t>
  </si>
  <si>
    <t xml:space="preserve">  Образование</t>
  </si>
  <si>
    <t>000 0700 0000000 000 000</t>
  </si>
  <si>
    <t xml:space="preserve">  Дошкольное образование</t>
  </si>
  <si>
    <t>000 0701 0000000 000 000</t>
  </si>
  <si>
    <t xml:space="preserve">  Общее образование</t>
  </si>
  <si>
    <t>000 0702 0000000 000 000</t>
  </si>
  <si>
    <t xml:space="preserve">  Профессиональная подготовка, переподготовка и повышение квалификации</t>
  </si>
  <si>
    <t>000 0705 0000000 000 000</t>
  </si>
  <si>
    <t xml:space="preserve">  Молодежная политика и оздоровление детей</t>
  </si>
  <si>
    <t>000 0707 0000000 000 000</t>
  </si>
  <si>
    <t xml:space="preserve">  Другие вопросы в области образования</t>
  </si>
  <si>
    <t>000 0709 0000000 000 000</t>
  </si>
  <si>
    <t xml:space="preserve">  Культура, кинематография, средства массовой информации</t>
  </si>
  <si>
    <t>000 0800 0000000 000 000</t>
  </si>
  <si>
    <t xml:space="preserve">  Культура</t>
  </si>
  <si>
    <t>000 0801 0000000 000 000</t>
  </si>
  <si>
    <t xml:space="preserve">  Другие вопросы в области культуры, кинематографии, средств массовой информации</t>
  </si>
  <si>
    <t>000 0806 0000000 000 000</t>
  </si>
  <si>
    <t xml:space="preserve">  Здравоохранение, физическая культура и спорт</t>
  </si>
  <si>
    <t>000 0900 0000000 000 000</t>
  </si>
  <si>
    <t xml:space="preserve">  Стационарная медицинская помощь</t>
  </si>
  <si>
    <t>000 0901 0000000 000 000</t>
  </si>
  <si>
    <t xml:space="preserve">  Амбулаторная помощь</t>
  </si>
  <si>
    <t>000 0902 0000000 000 000</t>
  </si>
  <si>
    <t xml:space="preserve">  Медицинская помощь в дневных стационарах всех типов</t>
  </si>
  <si>
    <t>000 0903 0000000 000 000</t>
  </si>
  <si>
    <t xml:space="preserve">  Скорая медицинская помощь</t>
  </si>
  <si>
    <t>000 0904 0000000 000 000</t>
  </si>
  <si>
    <t xml:space="preserve">  Физическая культура и спорт</t>
  </si>
  <si>
    <t>000 0908 0000000 000 000</t>
  </si>
  <si>
    <t xml:space="preserve">  Другие вопросы в области здравоохранения, физической культуры и спорта</t>
  </si>
  <si>
    <t>000 0910 0000000 000 000</t>
  </si>
  <si>
    <t xml:space="preserve">  Социальная политика</t>
  </si>
  <si>
    <t>000 1000 0000000 000 000</t>
  </si>
  <si>
    <t xml:space="preserve">  Пенсионное обеспечение</t>
  </si>
  <si>
    <t>000 1001 0000000 000 000</t>
  </si>
  <si>
    <t xml:space="preserve">  Социальное обеспечение населения</t>
  </si>
  <si>
    <t>000 1003 0000000 000 000</t>
  </si>
  <si>
    <t xml:space="preserve">  Охрана семьи и детства</t>
  </si>
  <si>
    <t>000 1004 0000000 000 000</t>
  </si>
  <si>
    <t xml:space="preserve">  Межбюджетные трансферты</t>
  </si>
  <si>
    <t>000 1100 0000000 000 000</t>
  </si>
  <si>
    <t>000 1101 0000000 000 000</t>
  </si>
  <si>
    <t>000 1102 0000000 000 000</t>
  </si>
  <si>
    <t>000 1103 0000000 000 000</t>
  </si>
  <si>
    <t>000 1104 0000000 000 000</t>
  </si>
  <si>
    <t xml:space="preserve">  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</si>
  <si>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</si>
  <si>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бюджетов</t>
  </si>
  <si>
    <t>Источники финансирования дефицита бюджета - всего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</si>
  <si>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</si>
  <si>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</si>
  <si>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</si>
  <si>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</si>
  <si>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</si>
  <si>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</si>
  <si>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</si>
  <si>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</si>
  <si>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</si>
  <si>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</si>
  <si>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</si>
  <si>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</si>
  <si>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</si>
  <si>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</si>
  <si>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</si>
  <si>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</si>
  <si>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</si>
  <si>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</si>
  <si>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</si>
  <si>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>руб.</t>
  </si>
  <si>
    <t>назначено</t>
  </si>
  <si>
    <t>исполнено</t>
  </si>
  <si>
    <t>% выполнения</t>
  </si>
  <si>
    <r>
      <t>Всего привлечено</t>
    </r>
    <r>
      <rPr>
        <sz val="8"/>
        <rFont val="Arial Cyr"/>
        <family val="0"/>
      </rPr>
      <t xml:space="preserve"> долговых обязательств и начислено процентов </t>
    </r>
    <r>
      <rPr>
        <b/>
        <sz val="8"/>
        <rFont val="Arial Cyr"/>
        <family val="0"/>
      </rPr>
      <t>в течение года</t>
    </r>
  </si>
  <si>
    <r>
      <t xml:space="preserve">Погашение долговых обязательств в </t>
    </r>
    <r>
      <rPr>
        <b/>
        <sz val="8"/>
        <rFont val="Arial Cyr"/>
        <family val="0"/>
      </rPr>
      <t>текущем месяце</t>
    </r>
    <r>
      <rPr>
        <sz val="8"/>
        <rFont val="Arial Cyr"/>
        <family val="0"/>
      </rPr>
      <t>, руб.</t>
    </r>
  </si>
  <si>
    <r>
      <t>Погашение</t>
    </r>
    <r>
      <rPr>
        <sz val="8"/>
        <rFont val="Arial Cyr"/>
        <family val="0"/>
      </rPr>
      <t xml:space="preserve"> долговых обязательств </t>
    </r>
    <r>
      <rPr>
        <b/>
        <sz val="8"/>
        <rFont val="Arial Cyr"/>
        <family val="0"/>
      </rPr>
      <t>в течение года</t>
    </r>
    <r>
      <rPr>
        <sz val="8"/>
        <rFont val="Arial Cyr"/>
        <family val="0"/>
      </rPr>
      <t>, руб.</t>
    </r>
  </si>
  <si>
    <r>
      <t>Списано долговых обязательств в</t>
    </r>
    <r>
      <rPr>
        <b/>
        <sz val="8"/>
        <rFont val="Arial Cyr"/>
        <family val="0"/>
      </rPr>
      <t xml:space="preserve"> текущем месяце</t>
    </r>
    <r>
      <rPr>
        <sz val="8"/>
        <rFont val="Arial Cyr"/>
        <family val="0"/>
      </rPr>
      <t>, руб.</t>
    </r>
  </si>
  <si>
    <r>
      <t>Списано</t>
    </r>
    <r>
      <rPr>
        <sz val="8"/>
        <rFont val="Arial Cyr"/>
        <family val="0"/>
      </rPr>
      <t xml:space="preserve"> долговых обязательств </t>
    </r>
    <r>
      <rPr>
        <b/>
        <sz val="8"/>
        <rFont val="Arial Cyr"/>
        <family val="0"/>
      </rPr>
      <t>в течение года</t>
    </r>
    <r>
      <rPr>
        <sz val="8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</si>
  <si>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8"/>
        <rFont val="Arial Cyr"/>
        <family val="0"/>
      </rPr>
      <t>конец отчетного периода</t>
    </r>
  </si>
  <si>
    <r>
      <t xml:space="preserve">(Фамилия, имя, отчество,телефон </t>
    </r>
    <r>
      <rPr>
        <i/>
        <sz val="8"/>
        <rFont val="Arial Cyr"/>
        <family val="0"/>
      </rPr>
      <t>(с кодом района)</t>
    </r>
    <r>
      <rPr>
        <sz val="8"/>
        <rFont val="Arial Cyr"/>
        <family val="0"/>
      </rPr>
      <t>)</t>
    </r>
  </si>
  <si>
    <r>
      <t xml:space="preserve">                    Привлечение долговых обязательств и начисление процентов в </t>
    </r>
    <r>
      <rPr>
        <b/>
        <sz val="8"/>
        <rFont val="Arial Cyr"/>
        <family val="0"/>
      </rPr>
      <t>текущем месяце</t>
    </r>
    <r>
      <rPr>
        <sz val="8"/>
        <rFont val="Arial Cyr"/>
        <family val="0"/>
      </rPr>
      <t>, руб.</t>
    </r>
  </si>
  <si>
    <t>Обеспечение пожарной безопасности</t>
  </si>
  <si>
    <t>000 0310 0000000 000 000</t>
  </si>
  <si>
    <t>Мобилизационная и вневойсковая подготовка</t>
  </si>
  <si>
    <t>000 0203 0000000 000 000</t>
  </si>
  <si>
    <t>000 0200 0000000 000 000</t>
  </si>
  <si>
    <t>000 0409 0000000 000 000</t>
  </si>
  <si>
    <t xml:space="preserve">  Дорожноехозяйство (дорожные фонды)</t>
  </si>
  <si>
    <t>нет нормативного акта</t>
  </si>
  <si>
    <t>нет расходов</t>
  </si>
  <si>
    <t>000 0113 0000000 000 000</t>
  </si>
  <si>
    <t>000 8500000000 0000 000</t>
  </si>
  <si>
    <t>000 0503 0000000 000 000</t>
  </si>
  <si>
    <t>Благоустройство</t>
  </si>
  <si>
    <t>Кошелева</t>
  </si>
  <si>
    <t>проект</t>
  </si>
  <si>
    <t xml:space="preserve">   об исполнении бюджета муниципального образования "Бестужевское" и численности муниципальных служащих администрации МО "Бестужевское", работников муниципальных учреждений МО "Бестужевское"  с указанием фактитческих затрат на их содержание   за 1 квартал 2014года.   </t>
  </si>
  <si>
    <t>НАЛОГИ НА ТОВАРЫ (РАБОТЫ, УСЛУГИ)РЕАЛИЗУЕМЫЕ НА ТЕРРИТОРИИ РОССИЙСКОЙ ФЕДЕРАЦИИ</t>
  </si>
  <si>
    <t>000 1030000000 0000 000</t>
  </si>
  <si>
    <t>НАЦИОНАЛЬНАЯ ОБОРОНА</t>
  </si>
  <si>
    <t>000 2190500010 0000 151</t>
  </si>
  <si>
    <t>Справка по использованию средств резервного фонда администрации муниципального образования "Бестужевское" за 1 квартал 2014 года</t>
  </si>
  <si>
    <t>С.А.Домашний</t>
  </si>
  <si>
    <t>Исполнитель: Т.Н.Тарбаева               Телефон: 55-73-117</t>
  </si>
  <si>
    <t>Информация о долговых обязательствах муниципального образования "Бестужевское" за  1квартал 2014года</t>
  </si>
  <si>
    <r>
      <t xml:space="preserve">Фактический объем долгового обязательства на </t>
    </r>
    <r>
      <rPr>
        <b/>
        <sz val="8"/>
        <rFont val="Arial Cyr"/>
        <family val="0"/>
      </rPr>
      <t>начало года</t>
    </r>
    <r>
      <rPr>
        <sz val="8"/>
        <rFont val="Arial Cyr"/>
        <family val="0"/>
      </rPr>
      <t xml:space="preserve"> 01.01.2014г.</t>
    </r>
  </si>
  <si>
    <t xml:space="preserve">Штатная численность муниципальных служащих органов местного самоуправления и работников муниципальных учреждений -  18(ед.)    </t>
  </si>
  <si>
    <t xml:space="preserve">Фактические затраты (з/плата с начислениями)   -1200194,14 (руб.)                                                                                                                          </t>
  </si>
  <si>
    <t>Приложение №1 к решению Совета депутатов третьего созыва МО "Бестужевское" №107  от  27 мая   2014года</t>
  </si>
  <si>
    <t>Приложение№2 к проекту решения Совета депутатов третьего созыва МО "Бестужевское" № 107 от   27 мая     2014 года</t>
  </si>
  <si>
    <t>Приложение№3 к проекту решения Совета депутатов третьего созыва МО "Бестужевское" № 107  от  27 мая   2014 года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</si>
</sst>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  <numFmt numFmtId="171" formatCode="#,##0.0_ ;[Red]\-#,##0.0\ "/>
    <numFmt numFmtId="172" formatCode="#,##0.0_ ;\-#,##0.0\ "/>
    <numFmt numFmtId="173" formatCode="_-* #,##0.0_р_._-;\-* #,##0.0_р_._-;_-* &quot;-&quot;_р_._-;_-@_-"/>
    <numFmt numFmtId="174" formatCode="#,##0.00;[Red]#,##0.00"/>
    <numFmt numFmtId="175" formatCode="#,##0_ ;[Red]\-#,##0\ "/>
    <numFmt numFmtId="176" formatCode="#,##0.00_ ;[Red]\-#,##0.00\ "/>
    <numFmt numFmtId="177" formatCode="_-* #,##0.00_р_._-;\-* #,##0.00_р_._-;_-* &quot;-&quot;_р_._-;_-@_-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_ ;[Red]\-#,##0.000\ "/>
    <numFmt numFmtId="188" formatCode="#,##0.0000_ ;[Red]\-#,##0.0000\ "/>
    <numFmt numFmtId="189" formatCode="#,##0.00000_ ;[Red]\-#,##0.00000\ "/>
    <numFmt numFmtId="190" formatCode="#,##0.000000_ ;[Red]\-#,##0.000000\ "/>
    <numFmt numFmtId="191" formatCode="#,##0.0000000_ ;[Red]\-#,##0.0000000\ "/>
    <numFmt numFmtId="192" formatCode="#,##0.00000000_ ;[Red]\-#,##0.00000000\ "/>
    <numFmt numFmtId="193" formatCode="#,##0.000000000_ ;[Red]\-#,##0.000000000\ "/>
    <numFmt numFmtId="194" formatCode="#,##0.0000000000_ ;[Red]\-#,##0.0000000000\ "/>
    <numFmt numFmtId="195" formatCode="#,##0.00000000000_ ;[Red]\-#,##0.00000000000\ "/>
    <numFmt numFmtId="196" formatCode="#,##0.000000000000_ ;[Red]\-#,##0.000000000000\ "/>
    <numFmt numFmtId="197" formatCode="#,##0.0000000000000_ ;[Red]\-#,##0.0000000000000\ "/>
    <numFmt numFmtId="198" formatCode="#,##0.00000000000000_ ;[Red]\-#,##0.00000000000000\ "/>
    <numFmt numFmtId="199" formatCode="#,##0.000000000000000_ ;[Red]\-#,##0.000000000000000\ "/>
    <numFmt numFmtId="200" formatCode="#,##0.0000000000000000_ ;[Red]\-#,##0.0000000000000000\ "/>
    <numFmt numFmtId="201" formatCode="#,##0.00000000000000000_ ;[Red]\-#,##0.00000000000000000\ "/>
    <numFmt numFmtId="202" formatCode="#,##0.000000000000000000_ ;[Red]\-#,##0.000000000000000000\ "/>
    <numFmt numFmtId="203" formatCode="#,##0.0000000000000000000_ ;[Red]\-#,##0.0000000000000000000\ "/>
    <numFmt numFmtId="204" formatCode="#,##0.00000000000000000000_ ;[Red]\-#,##0.00000000000000000000\ "/>
    <numFmt numFmtId="205" formatCode="#,##0.000000000000000000000_ ;[Red]\-#,##0.000000000000000000000\ "/>
    <numFmt numFmtId="206" formatCode="0.000"/>
    <numFmt numFmtId="207" formatCode="0.0"/>
    <numFmt numFmtId="208" formatCode="mmm/yyyy"/>
    <numFmt numFmtId="209" formatCode="[$-FC19]dd\ mmmm\ yyyy\ \г\.;@"/>
    <numFmt numFmtId="210" formatCode="[$-419]d\-mmm\-yyyy;@"/>
    <numFmt numFmtId="211" formatCode="d\ mmm"/>
  </numFmts>
  <fonts count="16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6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0"/>
    </font>
    <font>
      <u val="single"/>
      <sz val="8"/>
      <name val="Arial Cyr"/>
      <family val="0"/>
    </font>
    <font>
      <i/>
      <sz val="8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Continuous" vertical="center"/>
    </xf>
    <xf numFmtId="14" fontId="0" fillId="0" borderId="2" xfId="0" applyNumberFormat="1" applyFont="1" applyBorder="1" applyAlignment="1">
      <alignment horizontal="centerContinuous" vertical="center"/>
    </xf>
    <xf numFmtId="170" fontId="0" fillId="0" borderId="2" xfId="0" applyNumberFormat="1" applyFont="1" applyBorder="1" applyAlignment="1">
      <alignment horizontal="centerContinuous" vertical="center" wrapText="1"/>
    </xf>
    <xf numFmtId="170" fontId="0" fillId="0" borderId="2" xfId="0" applyNumberFormat="1" applyFont="1" applyBorder="1" applyAlignment="1">
      <alignment horizontal="centerContinuous" vertical="center"/>
    </xf>
    <xf numFmtId="170" fontId="0" fillId="0" borderId="2" xfId="0" applyNumberFormat="1" applyFont="1" applyFill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Continuous" vertical="center" wrapText="1"/>
    </xf>
    <xf numFmtId="0" fontId="7" fillId="0" borderId="0" xfId="0" applyFont="1" applyAlignment="1">
      <alignment/>
    </xf>
    <xf numFmtId="170" fontId="7" fillId="0" borderId="2" xfId="0" applyNumberFormat="1" applyFont="1" applyBorder="1" applyAlignment="1">
      <alignment/>
    </xf>
    <xf numFmtId="170" fontId="7" fillId="0" borderId="2" xfId="0" applyNumberFormat="1" applyFont="1" applyBorder="1" applyAlignment="1">
      <alignment wrapText="1"/>
    </xf>
    <xf numFmtId="170" fontId="7" fillId="0" borderId="4" xfId="0" applyNumberFormat="1" applyFont="1" applyBorder="1" applyAlignment="1">
      <alignment wrapText="1"/>
    </xf>
    <xf numFmtId="170" fontId="7" fillId="0" borderId="4" xfId="0" applyNumberFormat="1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2" xfId="0" applyFont="1" applyBorder="1" applyAlignment="1">
      <alignment/>
    </xf>
    <xf numFmtId="4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4" fontId="3" fillId="0" borderId="2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 wrapText="1"/>
    </xf>
    <xf numFmtId="170" fontId="9" fillId="0" borderId="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9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9" fillId="0" borderId="2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/>
    </xf>
    <xf numFmtId="2" fontId="9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14" fontId="8" fillId="0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14" fontId="8" fillId="0" borderId="2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14" fontId="8" fillId="0" borderId="21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4" fontId="8" fillId="0" borderId="28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4" fontId="9" fillId="0" borderId="2" xfId="0" applyNumberFormat="1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24" xfId="0" applyFont="1" applyFill="1" applyBorder="1" applyAlignment="1">
      <alignment wrapText="1"/>
    </xf>
    <xf numFmtId="4" fontId="9" fillId="0" borderId="17" xfId="0" applyNumberFormat="1" applyFont="1" applyFill="1" applyBorder="1" applyAlignment="1">
      <alignment/>
    </xf>
    <xf numFmtId="4" fontId="9" fillId="0" borderId="3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9" fillId="0" borderId="17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2" fontId="8" fillId="0" borderId="19" xfId="0" applyNumberFormat="1" applyFont="1" applyFill="1" applyBorder="1" applyAlignment="1">
      <alignment wrapText="1"/>
    </xf>
    <xf numFmtId="2" fontId="8" fillId="0" borderId="20" xfId="0" applyNumberFormat="1" applyFont="1" applyFill="1" applyBorder="1" applyAlignment="1">
      <alignment wrapText="1"/>
    </xf>
    <xf numFmtId="2" fontId="8" fillId="0" borderId="21" xfId="0" applyNumberFormat="1" applyFont="1" applyFill="1" applyBorder="1" applyAlignment="1">
      <alignment wrapText="1"/>
    </xf>
    <xf numFmtId="1" fontId="8" fillId="0" borderId="21" xfId="0" applyNumberFormat="1" applyFont="1" applyFill="1" applyBorder="1" applyAlignment="1">
      <alignment wrapText="1"/>
    </xf>
    <xf numFmtId="0" fontId="9" fillId="0" borderId="33" xfId="0" applyFont="1" applyFill="1" applyBorder="1" applyAlignment="1">
      <alignment/>
    </xf>
    <xf numFmtId="2" fontId="9" fillId="0" borderId="34" xfId="0" applyNumberFormat="1" applyFont="1" applyFill="1" applyBorder="1" applyAlignment="1">
      <alignment/>
    </xf>
    <xf numFmtId="2" fontId="9" fillId="0" borderId="28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 wrapText="1"/>
    </xf>
    <xf numFmtId="2" fontId="8" fillId="0" borderId="24" xfId="0" applyNumberFormat="1" applyFont="1" applyFill="1" applyBorder="1" applyAlignment="1">
      <alignment wrapText="1"/>
    </xf>
    <xf numFmtId="1" fontId="8" fillId="0" borderId="25" xfId="0" applyNumberFormat="1" applyFont="1" applyFill="1" applyBorder="1" applyAlignment="1">
      <alignment wrapText="1"/>
    </xf>
    <xf numFmtId="0" fontId="9" fillId="0" borderId="26" xfId="0" applyFont="1" applyFill="1" applyBorder="1" applyAlignment="1">
      <alignment/>
    </xf>
    <xf numFmtId="2" fontId="9" fillId="0" borderId="27" xfId="0" applyNumberFormat="1" applyFont="1" applyFill="1" applyBorder="1" applyAlignment="1">
      <alignment/>
    </xf>
    <xf numFmtId="4" fontId="9" fillId="0" borderId="27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2" fontId="9" fillId="0" borderId="30" xfId="0" applyNumberFormat="1" applyFont="1" applyFill="1" applyBorder="1" applyAlignment="1">
      <alignment/>
    </xf>
    <xf numFmtId="2" fontId="9" fillId="0" borderId="2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0" fontId="9" fillId="0" borderId="37" xfId="0" applyFont="1" applyFill="1" applyBorder="1" applyAlignment="1">
      <alignment/>
    </xf>
    <xf numFmtId="2" fontId="9" fillId="0" borderId="38" xfId="0" applyNumberFormat="1" applyFont="1" applyFill="1" applyBorder="1" applyAlignment="1">
      <alignment/>
    </xf>
    <xf numFmtId="2" fontId="9" fillId="0" borderId="39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2" fontId="9" fillId="0" borderId="4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Alignment="1">
      <alignment horizontal="center" vertical="top" wrapText="1"/>
    </xf>
    <xf numFmtId="0" fontId="8" fillId="0" borderId="42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 wrapText="1"/>
    </xf>
    <xf numFmtId="2" fontId="9" fillId="0" borderId="43" xfId="0" applyNumberFormat="1" applyFont="1" applyFill="1" applyBorder="1" applyAlignment="1">
      <alignment wrapText="1"/>
    </xf>
    <xf numFmtId="2" fontId="8" fillId="0" borderId="12" xfId="0" applyNumberFormat="1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wrapText="1"/>
    </xf>
    <xf numFmtId="0" fontId="8" fillId="2" borderId="44" xfId="0" applyFont="1" applyFill="1" applyBorder="1" applyAlignment="1">
      <alignment/>
    </xf>
    <xf numFmtId="0" fontId="8" fillId="2" borderId="45" xfId="0" applyFont="1" applyFill="1" applyBorder="1" applyAlignment="1">
      <alignment/>
    </xf>
    <xf numFmtId="0" fontId="8" fillId="2" borderId="46" xfId="0" applyFont="1" applyFill="1" applyBorder="1" applyAlignment="1">
      <alignment/>
    </xf>
    <xf numFmtId="0" fontId="8" fillId="3" borderId="47" xfId="0" applyFont="1" applyFill="1" applyBorder="1" applyAlignment="1">
      <alignment/>
    </xf>
    <xf numFmtId="0" fontId="8" fillId="3" borderId="45" xfId="0" applyFont="1" applyFill="1" applyBorder="1" applyAlignment="1">
      <alignment/>
    </xf>
    <xf numFmtId="0" fontId="8" fillId="3" borderId="46" xfId="0" applyFont="1" applyFill="1" applyBorder="1" applyAlignment="1">
      <alignment/>
    </xf>
    <xf numFmtId="2" fontId="9" fillId="0" borderId="48" xfId="0" applyNumberFormat="1" applyFont="1" applyFill="1" applyBorder="1" applyAlignment="1">
      <alignment wrapText="1"/>
    </xf>
    <xf numFmtId="4" fontId="9" fillId="0" borderId="11" xfId="0" applyNumberFormat="1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2" fontId="9" fillId="0" borderId="11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9" fillId="0" borderId="4" xfId="0" applyNumberFormat="1" applyFont="1" applyFill="1" applyBorder="1" applyAlignment="1">
      <alignment horizontal="center" shrinkToFit="1"/>
    </xf>
    <xf numFmtId="49" fontId="8" fillId="0" borderId="4" xfId="0" applyNumberFormat="1" applyFont="1" applyFill="1" applyBorder="1" applyAlignment="1">
      <alignment horizontal="center" shrinkToFit="1"/>
    </xf>
    <xf numFmtId="49" fontId="9" fillId="0" borderId="4" xfId="0" applyNumberFormat="1" applyFont="1" applyFill="1" applyBorder="1" applyAlignment="1">
      <alignment horizontal="center" shrinkToFit="1"/>
    </xf>
    <xf numFmtId="0" fontId="9" fillId="0" borderId="0" xfId="0" applyFont="1" applyBorder="1" applyAlignment="1">
      <alignment/>
    </xf>
    <xf numFmtId="49" fontId="9" fillId="0" borderId="32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 wrapText="1"/>
    </xf>
    <xf numFmtId="170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/>
    </xf>
    <xf numFmtId="4" fontId="9" fillId="0" borderId="2" xfId="0" applyNumberFormat="1" applyFont="1" applyFill="1" applyBorder="1" applyAlignment="1">
      <alignment/>
    </xf>
    <xf numFmtId="0" fontId="9" fillId="0" borderId="2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1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8" fillId="0" borderId="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7" fillId="0" borderId="4" xfId="0" applyNumberFormat="1" applyFont="1" applyBorder="1" applyAlignment="1">
      <alignment horizontal="left" wrapText="1"/>
    </xf>
    <xf numFmtId="2" fontId="7" fillId="0" borderId="5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9" fillId="0" borderId="30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8" fillId="0" borderId="49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50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textRotation="90" wrapText="1"/>
    </xf>
    <xf numFmtId="0" fontId="8" fillId="0" borderId="54" xfId="0" applyFont="1" applyFill="1" applyBorder="1" applyAlignment="1">
      <alignment horizontal="center" vertical="center" textRotation="90" wrapText="1"/>
    </xf>
    <xf numFmtId="2" fontId="8" fillId="0" borderId="52" xfId="0" applyNumberFormat="1" applyFont="1" applyFill="1" applyBorder="1" applyAlignment="1">
      <alignment wrapText="1"/>
    </xf>
    <xf numFmtId="2" fontId="8" fillId="0" borderId="55" xfId="0" applyNumberFormat="1" applyFont="1" applyBorder="1" applyAlignment="1">
      <alignment wrapText="1"/>
    </xf>
    <xf numFmtId="2" fontId="8" fillId="0" borderId="56" xfId="0" applyNumberFormat="1" applyFont="1" applyBorder="1" applyAlignment="1">
      <alignment wrapText="1"/>
    </xf>
    <xf numFmtId="0" fontId="8" fillId="0" borderId="52" xfId="0" applyFont="1" applyFill="1" applyBorder="1" applyAlignment="1">
      <alignment/>
    </xf>
    <xf numFmtId="0" fontId="8" fillId="0" borderId="55" xfId="0" applyFont="1" applyBorder="1" applyAlignment="1">
      <alignment/>
    </xf>
    <xf numFmtId="0" fontId="8" fillId="0" borderId="56" xfId="0" applyFont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 wrapText="1"/>
    </xf>
    <xf numFmtId="2" fontId="9" fillId="0" borderId="32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2" fontId="8" fillId="0" borderId="22" xfId="0" applyNumberFormat="1" applyFont="1" applyFill="1" applyBorder="1" applyAlignment="1">
      <alignment/>
    </xf>
    <xf numFmtId="2" fontId="8" fillId="0" borderId="57" xfId="0" applyNumberFormat="1" applyFont="1" applyBorder="1" applyAlignment="1">
      <alignment/>
    </xf>
    <xf numFmtId="2" fontId="8" fillId="0" borderId="58" xfId="0" applyNumberFormat="1" applyFont="1" applyBorder="1" applyAlignment="1">
      <alignment/>
    </xf>
    <xf numFmtId="0" fontId="9" fillId="0" borderId="0" xfId="0" applyFont="1" applyFill="1" applyAlignment="1">
      <alignment horizontal="left" wrapText="1"/>
    </xf>
    <xf numFmtId="0" fontId="8" fillId="0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textRotation="90" wrapText="1"/>
    </xf>
    <xf numFmtId="0" fontId="8" fillId="0" borderId="63" xfId="0" applyFont="1" applyFill="1" applyBorder="1" applyAlignment="1">
      <alignment horizontal="center" vertical="center" textRotation="90" wrapText="1"/>
    </xf>
    <xf numFmtId="0" fontId="8" fillId="0" borderId="64" xfId="0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8;&#1089;&#1087;&#1086;&#1083;&#1085;&#1077;&#1085;&#1080;&#1077;%20&#1073;&#1102;&#1076;&#1078;&#1077;&#1090;&#1072;\&#1048;&#1089;&#1087;&#1086;&#1083;&#1085;&#1077;&#1085;&#1080;&#1077;%202013&#1075;\&#1044;&#1086;&#1083;&#1075;&#1086;&#1074;&#1099;&#107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 01.01.2010"/>
      <sheetName val="район 01.02.2010"/>
      <sheetName val="район 01.03.2010"/>
      <sheetName val="район 01.04.2010"/>
      <sheetName val="район 01.05.2010"/>
      <sheetName val="район 01.06.2010"/>
      <sheetName val="район 01.07.2010"/>
      <sheetName val="район 01.08.2010"/>
      <sheetName val="район 01.09.2010"/>
      <sheetName val="район 01.10.2010"/>
      <sheetName val="район 01.11.2010"/>
      <sheetName val="район 01.12.2010"/>
      <sheetName val="район 01.01.2011"/>
    </sheetNames>
    <sheetDataSet>
      <sheetData sheetId="8">
        <row r="31">
          <cell r="Z31">
            <v>0</v>
          </cell>
        </row>
        <row r="32">
          <cell r="O32">
            <v>0</v>
          </cell>
          <cell r="U32">
            <v>0</v>
          </cell>
          <cell r="Z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16">
      <selection activeCell="A16" sqref="A1:A16384"/>
    </sheetView>
  </sheetViews>
  <sheetFormatPr defaultColWidth="9.00390625" defaultRowHeight="12.75"/>
  <cols>
    <col min="1" max="1" width="71.125" style="40" customWidth="1"/>
    <col min="2" max="2" width="20.75390625" style="40" customWidth="1"/>
    <col min="3" max="4" width="11.125" style="41" customWidth="1"/>
    <col min="5" max="5" width="10.25390625" style="36" customWidth="1"/>
    <col min="6" max="16384" width="9.125" style="36" customWidth="1"/>
  </cols>
  <sheetData>
    <row r="1" spans="1:5" ht="45" customHeight="1">
      <c r="A1" s="35"/>
      <c r="B1" s="174" t="s">
        <v>246</v>
      </c>
      <c r="C1" s="174"/>
      <c r="D1" s="5"/>
      <c r="E1" s="5"/>
    </row>
    <row r="2" spans="1:6" ht="14.25" customHeight="1">
      <c r="A2" s="179" t="s">
        <v>51</v>
      </c>
      <c r="B2" s="180"/>
      <c r="C2" s="180"/>
      <c r="D2" s="180"/>
      <c r="E2" s="180"/>
      <c r="F2" s="37"/>
    </row>
    <row r="3" spans="1:6" ht="36.75" customHeight="1">
      <c r="A3" s="173" t="s">
        <v>234</v>
      </c>
      <c r="B3" s="173"/>
      <c r="C3" s="173"/>
      <c r="D3" s="173"/>
      <c r="E3" s="151"/>
      <c r="F3" s="5"/>
    </row>
    <row r="4" spans="1:5" ht="12" customHeight="1">
      <c r="A4" s="152" t="s">
        <v>52</v>
      </c>
      <c r="B4" s="153"/>
      <c r="C4" s="154"/>
      <c r="D4" s="154"/>
      <c r="E4" s="155"/>
    </row>
    <row r="5" ht="15" customHeight="1">
      <c r="E5" s="59" t="s">
        <v>207</v>
      </c>
    </row>
    <row r="6" spans="1:5" s="42" customFormat="1" ht="18" customHeight="1">
      <c r="A6" s="171" t="s">
        <v>53</v>
      </c>
      <c r="B6" s="181" t="s">
        <v>54</v>
      </c>
      <c r="C6" s="183" t="s">
        <v>208</v>
      </c>
      <c r="D6" s="185" t="s">
        <v>209</v>
      </c>
      <c r="E6" s="181" t="s">
        <v>210</v>
      </c>
    </row>
    <row r="7" spans="1:5" s="42" customFormat="1" ht="16.5" customHeight="1">
      <c r="A7" s="172"/>
      <c r="B7" s="182"/>
      <c r="C7" s="184"/>
      <c r="D7" s="186"/>
      <c r="E7" s="184"/>
    </row>
    <row r="8" spans="1:5" ht="12" customHeight="1" thickBot="1">
      <c r="A8" s="43">
        <v>1</v>
      </c>
      <c r="B8" s="44">
        <v>2</v>
      </c>
      <c r="C8" s="45">
        <v>3</v>
      </c>
      <c r="D8" s="46">
        <v>4</v>
      </c>
      <c r="E8" s="47">
        <v>5</v>
      </c>
    </row>
    <row r="9" spans="1:5" s="50" customFormat="1" ht="12.75">
      <c r="A9" s="48" t="s">
        <v>55</v>
      </c>
      <c r="B9" s="156" t="s">
        <v>229</v>
      </c>
      <c r="C9" s="169">
        <f>SUM(C10+C25)</f>
        <v>10397733.86</v>
      </c>
      <c r="D9" s="169">
        <f>SUM(D10+D25)</f>
        <v>3963480.55</v>
      </c>
      <c r="E9" s="49">
        <f>SUM(D9/C9*100)</f>
        <v>38.11869589437635</v>
      </c>
    </row>
    <row r="10" spans="1:5" s="50" customFormat="1" ht="12.75">
      <c r="A10" s="48" t="s">
        <v>56</v>
      </c>
      <c r="B10" s="156" t="s">
        <v>57</v>
      </c>
      <c r="C10" s="49">
        <f>SUM(C11:C24)</f>
        <v>2431922</v>
      </c>
      <c r="D10" s="168">
        <f>SUM(D11:D24)</f>
        <v>421902.68999999994</v>
      </c>
      <c r="E10" s="49">
        <f>SUM(D10/C10*100)</f>
        <v>17.348528859067024</v>
      </c>
    </row>
    <row r="11" spans="1:5" s="2" customFormat="1" ht="12.75">
      <c r="A11" s="51" t="s">
        <v>58</v>
      </c>
      <c r="B11" s="157" t="s">
        <v>59</v>
      </c>
      <c r="C11" s="167">
        <v>551000</v>
      </c>
      <c r="D11" s="167">
        <v>122307.41</v>
      </c>
      <c r="E11" s="49">
        <f>SUM(D11/C11*100)</f>
        <v>22.19735208711434</v>
      </c>
    </row>
    <row r="12" spans="1:5" s="2" customFormat="1" ht="22.5">
      <c r="A12" s="51" t="s">
        <v>235</v>
      </c>
      <c r="B12" s="157" t="s">
        <v>236</v>
      </c>
      <c r="C12" s="167">
        <v>1243922</v>
      </c>
      <c r="D12" s="167">
        <v>262422.91</v>
      </c>
      <c r="E12" s="49">
        <f>SUM(D12/C12*100)</f>
        <v>21.096411993678057</v>
      </c>
    </row>
    <row r="13" spans="1:5" s="2" customFormat="1" ht="12.75">
      <c r="A13" s="51" t="s">
        <v>60</v>
      </c>
      <c r="B13" s="157" t="s">
        <v>61</v>
      </c>
      <c r="C13" s="167">
        <v>0</v>
      </c>
      <c r="D13" s="167">
        <v>0</v>
      </c>
      <c r="E13" s="167">
        <v>0</v>
      </c>
    </row>
    <row r="14" spans="1:5" s="2" customFormat="1" ht="12.75">
      <c r="A14" s="51" t="s">
        <v>62</v>
      </c>
      <c r="B14" s="157" t="s">
        <v>63</v>
      </c>
      <c r="C14" s="167">
        <v>335000</v>
      </c>
      <c r="D14" s="167">
        <v>12156</v>
      </c>
      <c r="E14" s="49">
        <f>SUM(D14/C14*100)</f>
        <v>3.6286567164179107</v>
      </c>
    </row>
    <row r="15" spans="1:5" s="2" customFormat="1" ht="12.75">
      <c r="A15" s="51" t="s">
        <v>64</v>
      </c>
      <c r="B15" s="157" t="s">
        <v>65</v>
      </c>
      <c r="C15" s="167">
        <v>9000</v>
      </c>
      <c r="D15" s="167">
        <v>0</v>
      </c>
      <c r="E15" s="49">
        <f>SUM(D15/C15*100)</f>
        <v>0</v>
      </c>
    </row>
    <row r="16" spans="1:5" s="2" customFormat="1" ht="22.5">
      <c r="A16" s="51" t="s">
        <v>66</v>
      </c>
      <c r="B16" s="157" t="s">
        <v>67</v>
      </c>
      <c r="C16" s="167">
        <v>0</v>
      </c>
      <c r="D16" s="167">
        <v>0</v>
      </c>
      <c r="E16" s="49">
        <v>0</v>
      </c>
    </row>
    <row r="17" spans="1:5" s="2" customFormat="1" ht="22.5">
      <c r="A17" s="51" t="s">
        <v>68</v>
      </c>
      <c r="B17" s="157" t="s">
        <v>69</v>
      </c>
      <c r="C17" s="167">
        <v>293000</v>
      </c>
      <c r="D17" s="167">
        <v>25016.37</v>
      </c>
      <c r="E17" s="49">
        <f>SUM(D17/C17*100)</f>
        <v>8.53801023890785</v>
      </c>
    </row>
    <row r="18" spans="1:5" s="2" customFormat="1" ht="12.75">
      <c r="A18" s="51" t="s">
        <v>70</v>
      </c>
      <c r="B18" s="157" t="s">
        <v>71</v>
      </c>
      <c r="C18" s="167">
        <v>0</v>
      </c>
      <c r="D18" s="167">
        <v>0</v>
      </c>
      <c r="E18" s="49">
        <v>0</v>
      </c>
    </row>
    <row r="19" spans="1:5" s="2" customFormat="1" ht="16.5" customHeight="1">
      <c r="A19" s="51" t="s">
        <v>72</v>
      </c>
      <c r="B19" s="157" t="s">
        <v>73</v>
      </c>
      <c r="C19" s="167">
        <v>0</v>
      </c>
      <c r="D19" s="167">
        <v>0</v>
      </c>
      <c r="E19" s="167">
        <v>0</v>
      </c>
    </row>
    <row r="20" spans="1:5" s="2" customFormat="1" ht="12.75">
      <c r="A20" s="51" t="s">
        <v>74</v>
      </c>
      <c r="B20" s="157" t="s">
        <v>75</v>
      </c>
      <c r="C20" s="167">
        <v>0</v>
      </c>
      <c r="D20" s="167">
        <v>0</v>
      </c>
      <c r="E20" s="167">
        <v>0</v>
      </c>
    </row>
    <row r="21" spans="1:5" s="2" customFormat="1" ht="12.75">
      <c r="A21" s="51" t="s">
        <v>76</v>
      </c>
      <c r="B21" s="157" t="s">
        <v>77</v>
      </c>
      <c r="C21" s="167">
        <v>0</v>
      </c>
      <c r="D21" s="167">
        <v>0</v>
      </c>
      <c r="E21" s="167">
        <v>0</v>
      </c>
    </row>
    <row r="22" spans="1:5" s="2" customFormat="1" ht="12.75">
      <c r="A22" s="51" t="s">
        <v>78</v>
      </c>
      <c r="B22" s="157" t="s">
        <v>79</v>
      </c>
      <c r="C22" s="167">
        <v>0</v>
      </c>
      <c r="D22" s="167">
        <v>0</v>
      </c>
      <c r="E22" s="167">
        <v>0</v>
      </c>
    </row>
    <row r="23" spans="1:5" s="2" customFormat="1" ht="33.75">
      <c r="A23" s="51" t="s">
        <v>80</v>
      </c>
      <c r="B23" s="157" t="s">
        <v>81</v>
      </c>
      <c r="C23" s="167">
        <v>0</v>
      </c>
      <c r="D23" s="167">
        <v>0</v>
      </c>
      <c r="E23" s="167"/>
    </row>
    <row r="24" spans="1:5" s="2" customFormat="1" ht="22.5">
      <c r="A24" s="51" t="s">
        <v>82</v>
      </c>
      <c r="B24" s="157" t="s">
        <v>83</v>
      </c>
      <c r="C24" s="167">
        <v>0</v>
      </c>
      <c r="D24" s="167"/>
      <c r="E24" s="167"/>
    </row>
    <row r="25" spans="1:5" s="50" customFormat="1" ht="12.75">
      <c r="A25" s="48" t="s">
        <v>84</v>
      </c>
      <c r="B25" s="158" t="s">
        <v>85</v>
      </c>
      <c r="C25" s="168">
        <f>SUM(C26:C30)</f>
        <v>7965811.86</v>
      </c>
      <c r="D25" s="168">
        <f>SUM(D26:D31)</f>
        <v>3541577.86</v>
      </c>
      <c r="E25" s="49">
        <f>SUM(D25/C25*100)</f>
        <v>44.459722652801894</v>
      </c>
    </row>
    <row r="26" spans="1:5" s="2" customFormat="1" ht="12.75">
      <c r="A26" s="51" t="s">
        <v>86</v>
      </c>
      <c r="B26" s="157" t="s">
        <v>87</v>
      </c>
      <c r="C26" s="167">
        <v>372442</v>
      </c>
      <c r="D26" s="167">
        <v>95242</v>
      </c>
      <c r="E26" s="49">
        <f>SUM(D26/C26*100)</f>
        <v>25.57230387550276</v>
      </c>
    </row>
    <row r="27" spans="1:5" s="2" customFormat="1" ht="22.5">
      <c r="A27" s="51" t="s">
        <v>88</v>
      </c>
      <c r="B27" s="157" t="s">
        <v>89</v>
      </c>
      <c r="C27" s="167">
        <v>7471369.86</v>
      </c>
      <c r="D27" s="167">
        <v>3427160.86</v>
      </c>
      <c r="E27" s="49">
        <f>SUM(D27/C27*100)</f>
        <v>45.87058229238835</v>
      </c>
    </row>
    <row r="28" spans="1:5" s="2" customFormat="1" ht="12.75">
      <c r="A28" s="51" t="s">
        <v>90</v>
      </c>
      <c r="B28" s="157" t="s">
        <v>91</v>
      </c>
      <c r="C28" s="167">
        <v>122000</v>
      </c>
      <c r="D28" s="167">
        <v>30475</v>
      </c>
      <c r="E28" s="49">
        <f>SUM(D28/C28*100)</f>
        <v>24.979508196721312</v>
      </c>
    </row>
    <row r="29" spans="1:5" s="2" customFormat="1" ht="12.75">
      <c r="A29" s="51" t="s">
        <v>92</v>
      </c>
      <c r="B29" s="157" t="s">
        <v>93</v>
      </c>
      <c r="C29" s="167">
        <v>0</v>
      </c>
      <c r="D29" s="167">
        <v>0</v>
      </c>
      <c r="E29" s="49">
        <v>0</v>
      </c>
    </row>
    <row r="30" spans="1:5" s="2" customFormat="1" ht="12.75">
      <c r="A30" s="51" t="s">
        <v>94</v>
      </c>
      <c r="B30" s="157" t="s">
        <v>95</v>
      </c>
      <c r="C30" s="167">
        <v>0</v>
      </c>
      <c r="D30" s="167">
        <v>0</v>
      </c>
      <c r="E30" s="49">
        <v>0</v>
      </c>
    </row>
    <row r="31" spans="1:5" s="2" customFormat="1" ht="12.75">
      <c r="A31" s="170"/>
      <c r="B31" s="157" t="s">
        <v>238</v>
      </c>
      <c r="C31" s="167"/>
      <c r="D31" s="167">
        <v>-11300</v>
      </c>
      <c r="E31" s="167"/>
    </row>
    <row r="32" spans="1:5" s="52" customFormat="1" ht="12.75">
      <c r="A32" s="162" t="s">
        <v>96</v>
      </c>
      <c r="B32" s="159"/>
      <c r="C32" s="167"/>
      <c r="D32" s="167"/>
      <c r="E32" s="167"/>
    </row>
    <row r="33" spans="1:5" s="50" customFormat="1" ht="12.75">
      <c r="A33" s="53" t="s">
        <v>97</v>
      </c>
      <c r="B33" s="160" t="s">
        <v>98</v>
      </c>
      <c r="C33" s="168">
        <f>SUM(C34+C43+C45+C48+C55+C59+C65+C68+C75+C79)</f>
        <v>10945888.86</v>
      </c>
      <c r="D33" s="168">
        <f>SUM(D34+D43+D45+D48+D55+D59+D65+D68+D75+D79)</f>
        <v>4419378.25</v>
      </c>
      <c r="E33" s="49">
        <f aca="true" t="shared" si="0" ref="E33:E40">SUM(D33/C33*100)</f>
        <v>40.37477729332618</v>
      </c>
    </row>
    <row r="34" spans="1:5" s="50" customFormat="1" ht="12.75">
      <c r="A34" s="48" t="s">
        <v>99</v>
      </c>
      <c r="B34" s="158" t="s">
        <v>100</v>
      </c>
      <c r="C34" s="168">
        <f>SUM(C35:C42)</f>
        <v>3030743</v>
      </c>
      <c r="D34" s="168">
        <f>SUM(D35:D42)</f>
        <v>728307.73</v>
      </c>
      <c r="E34" s="49">
        <f t="shared" si="0"/>
        <v>24.030666077592194</v>
      </c>
    </row>
    <row r="35" spans="1:5" ht="22.5">
      <c r="A35" s="51" t="s">
        <v>101</v>
      </c>
      <c r="B35" s="157" t="s">
        <v>102</v>
      </c>
      <c r="C35" s="167">
        <v>577167</v>
      </c>
      <c r="D35" s="167">
        <v>146220.25</v>
      </c>
      <c r="E35" s="49">
        <f t="shared" si="0"/>
        <v>25.334132062297392</v>
      </c>
    </row>
    <row r="36" spans="1:5" ht="22.5">
      <c r="A36" s="51" t="s">
        <v>103</v>
      </c>
      <c r="B36" s="157" t="s">
        <v>104</v>
      </c>
      <c r="C36" s="167">
        <v>75858</v>
      </c>
      <c r="D36" s="167">
        <v>16728.14</v>
      </c>
      <c r="E36" s="49">
        <f t="shared" si="0"/>
        <v>22.05191278441298</v>
      </c>
    </row>
    <row r="37" spans="1:5" ht="33.75">
      <c r="A37" s="51" t="s">
        <v>105</v>
      </c>
      <c r="B37" s="157" t="s">
        <v>106</v>
      </c>
      <c r="C37" s="167">
        <v>2376718</v>
      </c>
      <c r="D37" s="167">
        <v>565359.34</v>
      </c>
      <c r="E37" s="49">
        <f t="shared" si="0"/>
        <v>23.78739673785447</v>
      </c>
    </row>
    <row r="38" spans="1:5" ht="22.5">
      <c r="A38" s="51" t="s">
        <v>107</v>
      </c>
      <c r="B38" s="157" t="s">
        <v>108</v>
      </c>
      <c r="C38" s="167">
        <v>0</v>
      </c>
      <c r="D38" s="167">
        <v>0</v>
      </c>
      <c r="E38" s="49" t="e">
        <f t="shared" si="0"/>
        <v>#DIV/0!</v>
      </c>
    </row>
    <row r="39" spans="1:5" ht="12.75">
      <c r="A39" s="51" t="s">
        <v>109</v>
      </c>
      <c r="B39" s="157" t="s">
        <v>110</v>
      </c>
      <c r="C39" s="167">
        <v>0</v>
      </c>
      <c r="D39" s="167">
        <v>0</v>
      </c>
      <c r="E39" s="49" t="e">
        <f t="shared" si="0"/>
        <v>#DIV/0!</v>
      </c>
    </row>
    <row r="40" spans="1:5" ht="12.75">
      <c r="A40" s="51" t="s">
        <v>111</v>
      </c>
      <c r="B40" s="157" t="s">
        <v>114</v>
      </c>
      <c r="C40" s="167">
        <v>0</v>
      </c>
      <c r="D40" s="167">
        <v>0</v>
      </c>
      <c r="E40" s="49" t="e">
        <f t="shared" si="0"/>
        <v>#DIV/0!</v>
      </c>
    </row>
    <row r="41" spans="1:5" ht="12.75">
      <c r="A41" s="51" t="s">
        <v>113</v>
      </c>
      <c r="B41" s="157" t="s">
        <v>112</v>
      </c>
      <c r="C41" s="167">
        <v>1000</v>
      </c>
      <c r="D41" s="167">
        <v>0</v>
      </c>
      <c r="E41" s="167">
        <v>0</v>
      </c>
    </row>
    <row r="42" spans="1:5" ht="12.75">
      <c r="A42" s="51" t="s">
        <v>115</v>
      </c>
      <c r="B42" s="157" t="s">
        <v>228</v>
      </c>
      <c r="C42" s="167">
        <v>0</v>
      </c>
      <c r="D42" s="167">
        <v>0</v>
      </c>
      <c r="E42" s="49" t="e">
        <f aca="true" t="shared" si="1" ref="E42:E48">SUM(D42/C42*100)</f>
        <v>#DIV/0!</v>
      </c>
    </row>
    <row r="43" spans="1:5" ht="12.75">
      <c r="A43" s="164" t="s">
        <v>237</v>
      </c>
      <c r="B43" s="158" t="s">
        <v>223</v>
      </c>
      <c r="C43" s="94">
        <f>SUM(C44)</f>
        <v>59500</v>
      </c>
      <c r="D43" s="94">
        <f>SUM(D44)</f>
        <v>0</v>
      </c>
      <c r="E43" s="49">
        <f t="shared" si="1"/>
        <v>0</v>
      </c>
    </row>
    <row r="44" spans="1:5" ht="12.75">
      <c r="A44" s="51" t="s">
        <v>221</v>
      </c>
      <c r="B44" s="157" t="s">
        <v>222</v>
      </c>
      <c r="C44" s="167">
        <v>59500</v>
      </c>
      <c r="D44" s="167">
        <v>0</v>
      </c>
      <c r="E44" s="49">
        <f t="shared" si="1"/>
        <v>0</v>
      </c>
    </row>
    <row r="45" spans="1:5" s="50" customFormat="1" ht="12.75">
      <c r="A45" s="48" t="s">
        <v>116</v>
      </c>
      <c r="B45" s="158" t="s">
        <v>117</v>
      </c>
      <c r="C45" s="168">
        <f>SUM(C46:C47)</f>
        <v>81767</v>
      </c>
      <c r="D45" s="168">
        <f>SUM(D46:D47)</f>
        <v>5959.2</v>
      </c>
      <c r="E45" s="49">
        <f t="shared" si="1"/>
        <v>7.288025731652133</v>
      </c>
    </row>
    <row r="46" spans="1:5" ht="22.5">
      <c r="A46" s="51" t="s">
        <v>118</v>
      </c>
      <c r="B46" s="157" t="s">
        <v>119</v>
      </c>
      <c r="C46" s="167">
        <v>24567</v>
      </c>
      <c r="D46" s="167">
        <v>0</v>
      </c>
      <c r="E46" s="49">
        <f t="shared" si="1"/>
        <v>0</v>
      </c>
    </row>
    <row r="47" spans="1:5" ht="12.75">
      <c r="A47" s="51" t="s">
        <v>219</v>
      </c>
      <c r="B47" s="157" t="s">
        <v>220</v>
      </c>
      <c r="C47" s="167">
        <v>57200</v>
      </c>
      <c r="D47" s="167">
        <v>5959.2</v>
      </c>
      <c r="E47" s="49">
        <f t="shared" si="1"/>
        <v>10.418181818181818</v>
      </c>
    </row>
    <row r="48" spans="1:5" s="50" customFormat="1" ht="12.75">
      <c r="A48" s="48" t="s">
        <v>120</v>
      </c>
      <c r="B48" s="158" t="s">
        <v>121</v>
      </c>
      <c r="C48" s="168">
        <f>SUM(C49:C54)</f>
        <v>1716431</v>
      </c>
      <c r="D48" s="168">
        <f>SUM(D49:D54)</f>
        <v>29801.63</v>
      </c>
      <c r="E48" s="49">
        <f t="shared" si="1"/>
        <v>1.7362556374243998</v>
      </c>
    </row>
    <row r="49" spans="1:5" ht="12.75">
      <c r="A49" s="51" t="s">
        <v>122</v>
      </c>
      <c r="B49" s="157" t="s">
        <v>123</v>
      </c>
      <c r="C49" s="167">
        <v>0</v>
      </c>
      <c r="D49" s="167">
        <v>0</v>
      </c>
      <c r="E49" s="49" t="e">
        <f>SUM(C49/D49*100)</f>
        <v>#DIV/0!</v>
      </c>
    </row>
    <row r="50" spans="1:5" ht="12.75">
      <c r="A50" s="51" t="s">
        <v>124</v>
      </c>
      <c r="B50" s="157" t="s">
        <v>125</v>
      </c>
      <c r="C50" s="167">
        <v>0</v>
      </c>
      <c r="D50" s="167">
        <v>0</v>
      </c>
      <c r="E50" s="167"/>
    </row>
    <row r="51" spans="1:5" ht="12.75">
      <c r="A51" s="51" t="s">
        <v>126</v>
      </c>
      <c r="B51" s="157" t="s">
        <v>127</v>
      </c>
      <c r="C51" s="167">
        <v>0</v>
      </c>
      <c r="D51" s="167">
        <v>0</v>
      </c>
      <c r="E51" s="167"/>
    </row>
    <row r="52" spans="1:5" ht="12.75">
      <c r="A52" s="51" t="s">
        <v>225</v>
      </c>
      <c r="B52" s="157" t="s">
        <v>224</v>
      </c>
      <c r="C52" s="167">
        <v>1541431</v>
      </c>
      <c r="D52" s="167">
        <v>21021.63</v>
      </c>
      <c r="E52" s="49">
        <f>SUM(D52/C52*100)</f>
        <v>1.3637736622657777</v>
      </c>
    </row>
    <row r="53" spans="1:5" ht="12.75">
      <c r="A53" s="51" t="s">
        <v>128</v>
      </c>
      <c r="B53" s="157" t="s">
        <v>129</v>
      </c>
      <c r="C53" s="167">
        <v>0</v>
      </c>
      <c r="D53" s="167">
        <v>0</v>
      </c>
      <c r="E53" s="167"/>
    </row>
    <row r="54" spans="1:5" ht="12.75">
      <c r="A54" s="51" t="s">
        <v>130</v>
      </c>
      <c r="B54" s="157" t="s">
        <v>131</v>
      </c>
      <c r="C54" s="167">
        <v>175000</v>
      </c>
      <c r="D54" s="167">
        <v>8780</v>
      </c>
      <c r="E54" s="49">
        <f aca="true" t="shared" si="2" ref="E54:E59">SUM(D54/C54*100)</f>
        <v>5.017142857142857</v>
      </c>
    </row>
    <row r="55" spans="1:5" s="50" customFormat="1" ht="12.75">
      <c r="A55" s="48" t="s">
        <v>132</v>
      </c>
      <c r="B55" s="158" t="s">
        <v>133</v>
      </c>
      <c r="C55" s="168">
        <f>SUM(C56:C58)</f>
        <v>3057143.86</v>
      </c>
      <c r="D55" s="168">
        <f>SUM(D56:D58)</f>
        <v>2767355.98</v>
      </c>
      <c r="E55" s="49">
        <f t="shared" si="2"/>
        <v>90.52096030574106</v>
      </c>
    </row>
    <row r="56" spans="1:5" ht="12.75">
      <c r="A56" s="51" t="s">
        <v>134</v>
      </c>
      <c r="B56" s="157" t="s">
        <v>135</v>
      </c>
      <c r="C56" s="167">
        <v>2252749.86</v>
      </c>
      <c r="D56" s="167">
        <v>2172749.86</v>
      </c>
      <c r="E56" s="49">
        <f t="shared" si="2"/>
        <v>96.44878459786032</v>
      </c>
    </row>
    <row r="57" spans="1:5" ht="12.75">
      <c r="A57" s="51" t="s">
        <v>136</v>
      </c>
      <c r="B57" s="157" t="s">
        <v>137</v>
      </c>
      <c r="C57" s="167">
        <v>460655</v>
      </c>
      <c r="D57" s="167">
        <v>450655</v>
      </c>
      <c r="E57" s="49">
        <f t="shared" si="2"/>
        <v>97.82917801825661</v>
      </c>
    </row>
    <row r="58" spans="1:5" ht="12.75">
      <c r="A58" s="51" t="s">
        <v>231</v>
      </c>
      <c r="B58" s="157" t="s">
        <v>230</v>
      </c>
      <c r="C58" s="167">
        <v>343739</v>
      </c>
      <c r="D58" s="167">
        <v>143951.12</v>
      </c>
      <c r="E58" s="49">
        <f t="shared" si="2"/>
        <v>41.8780295514911</v>
      </c>
    </row>
    <row r="59" spans="1:5" s="50" customFormat="1" ht="12.75">
      <c r="A59" s="48" t="s">
        <v>138</v>
      </c>
      <c r="B59" s="158" t="s">
        <v>139</v>
      </c>
      <c r="C59" s="168">
        <v>0</v>
      </c>
      <c r="D59" s="168">
        <v>0</v>
      </c>
      <c r="E59" s="49" t="e">
        <f t="shared" si="2"/>
        <v>#DIV/0!</v>
      </c>
    </row>
    <row r="60" spans="1:5" ht="12.75">
      <c r="A60" s="51" t="s">
        <v>140</v>
      </c>
      <c r="B60" s="157" t="s">
        <v>141</v>
      </c>
      <c r="C60" s="167"/>
      <c r="D60" s="167"/>
      <c r="E60" s="167"/>
    </row>
    <row r="61" spans="1:5" ht="12.75">
      <c r="A61" s="51" t="s">
        <v>142</v>
      </c>
      <c r="B61" s="157" t="s">
        <v>143</v>
      </c>
      <c r="C61" s="167"/>
      <c r="D61" s="167"/>
      <c r="E61" s="167"/>
    </row>
    <row r="62" spans="1:5" ht="12.75">
      <c r="A62" s="51" t="s">
        <v>144</v>
      </c>
      <c r="B62" s="157" t="s">
        <v>145</v>
      </c>
      <c r="C62" s="167"/>
      <c r="D62" s="167"/>
      <c r="E62" s="167"/>
    </row>
    <row r="63" spans="1:5" ht="12.75">
      <c r="A63" s="51" t="s">
        <v>146</v>
      </c>
      <c r="B63" s="157" t="s">
        <v>147</v>
      </c>
      <c r="C63" s="167"/>
      <c r="D63" s="167"/>
      <c r="E63" s="167"/>
    </row>
    <row r="64" spans="1:5" ht="12.75">
      <c r="A64" s="51" t="s">
        <v>148</v>
      </c>
      <c r="B64" s="157" t="s">
        <v>149</v>
      </c>
      <c r="C64" s="167"/>
      <c r="D64" s="167"/>
      <c r="E64" s="167"/>
    </row>
    <row r="65" spans="1:5" s="50" customFormat="1" ht="12.75">
      <c r="A65" s="48" t="s">
        <v>150</v>
      </c>
      <c r="B65" s="158" t="s">
        <v>151</v>
      </c>
      <c r="C65" s="168">
        <f>SUM(C66:C67)</f>
        <v>2940304</v>
      </c>
      <c r="D65" s="168">
        <f>SUM(D66:D67)</f>
        <v>850883.14</v>
      </c>
      <c r="E65" s="49">
        <f>SUM(D65/C65*100)</f>
        <v>28.938611109599556</v>
      </c>
    </row>
    <row r="66" spans="1:5" ht="12.75">
      <c r="A66" s="51" t="s">
        <v>152</v>
      </c>
      <c r="B66" s="157" t="s">
        <v>153</v>
      </c>
      <c r="C66" s="167">
        <v>2940304</v>
      </c>
      <c r="D66" s="167">
        <v>850883.14</v>
      </c>
      <c r="E66" s="49">
        <f>SUM(D66/C66*100)</f>
        <v>28.938611109599556</v>
      </c>
    </row>
    <row r="67" spans="1:5" ht="11.25" customHeight="1">
      <c r="A67" s="51" t="s">
        <v>154</v>
      </c>
      <c r="B67" s="157" t="s">
        <v>155</v>
      </c>
      <c r="C67" s="167"/>
      <c r="D67" s="167"/>
      <c r="E67" s="167"/>
    </row>
    <row r="68" spans="1:5" s="50" customFormat="1" ht="12.75">
      <c r="A68" s="48" t="s">
        <v>156</v>
      </c>
      <c r="B68" s="158" t="s">
        <v>157</v>
      </c>
      <c r="C68" s="168">
        <v>0</v>
      </c>
      <c r="D68" s="168">
        <v>0</v>
      </c>
      <c r="E68" s="168"/>
    </row>
    <row r="69" spans="1:5" ht="12.75">
      <c r="A69" s="51" t="s">
        <v>158</v>
      </c>
      <c r="B69" s="157" t="s">
        <v>159</v>
      </c>
      <c r="C69" s="167"/>
      <c r="D69" s="167"/>
      <c r="E69" s="167"/>
    </row>
    <row r="70" spans="1:5" ht="12.75">
      <c r="A70" s="51" t="s">
        <v>160</v>
      </c>
      <c r="B70" s="157" t="s">
        <v>161</v>
      </c>
      <c r="C70" s="167"/>
      <c r="D70" s="167"/>
      <c r="E70" s="167"/>
    </row>
    <row r="71" spans="1:5" ht="12.75">
      <c r="A71" s="51" t="s">
        <v>162</v>
      </c>
      <c r="B71" s="157" t="s">
        <v>163</v>
      </c>
      <c r="C71" s="167"/>
      <c r="D71" s="167"/>
      <c r="E71" s="167"/>
    </row>
    <row r="72" spans="1:5" ht="12.75">
      <c r="A72" s="51" t="s">
        <v>164</v>
      </c>
      <c r="B72" s="157" t="s">
        <v>165</v>
      </c>
      <c r="C72" s="167"/>
      <c r="D72" s="167"/>
      <c r="E72" s="167"/>
    </row>
    <row r="73" spans="1:5" ht="12.75">
      <c r="A73" s="51" t="s">
        <v>166</v>
      </c>
      <c r="B73" s="157" t="s">
        <v>167</v>
      </c>
      <c r="C73" s="167"/>
      <c r="D73" s="167"/>
      <c r="E73" s="167"/>
    </row>
    <row r="74" spans="1:5" ht="12.75">
      <c r="A74" s="51" t="s">
        <v>168</v>
      </c>
      <c r="B74" s="157" t="s">
        <v>169</v>
      </c>
      <c r="C74" s="167"/>
      <c r="D74" s="167"/>
      <c r="E74" s="167"/>
    </row>
    <row r="75" spans="1:5" s="50" customFormat="1" ht="12.75">
      <c r="A75" s="48" t="s">
        <v>170</v>
      </c>
      <c r="B75" s="158" t="s">
        <v>171</v>
      </c>
      <c r="C75" s="168">
        <f>SUM(C76:C78)</f>
        <v>60000</v>
      </c>
      <c r="D75" s="168">
        <f>SUM(D76:D78)</f>
        <v>37070.57</v>
      </c>
      <c r="E75" s="49">
        <f>SUM(D75/C75*100)</f>
        <v>61.784283333333335</v>
      </c>
    </row>
    <row r="76" spans="1:5" ht="12.75">
      <c r="A76" s="51" t="s">
        <v>172</v>
      </c>
      <c r="B76" s="157" t="s">
        <v>173</v>
      </c>
      <c r="C76" s="167">
        <v>60000</v>
      </c>
      <c r="D76" s="167">
        <v>37070.57</v>
      </c>
      <c r="E76" s="167"/>
    </row>
    <row r="77" spans="1:5" ht="12.75">
      <c r="A77" s="51" t="s">
        <v>174</v>
      </c>
      <c r="B77" s="157" t="s">
        <v>175</v>
      </c>
      <c r="C77" s="167">
        <v>0</v>
      </c>
      <c r="D77" s="167">
        <v>0</v>
      </c>
      <c r="E77" s="167"/>
    </row>
    <row r="78" spans="1:5" ht="12.75">
      <c r="A78" s="51" t="s">
        <v>176</v>
      </c>
      <c r="B78" s="157" t="s">
        <v>177</v>
      </c>
      <c r="C78" s="167">
        <v>0</v>
      </c>
      <c r="D78" s="167">
        <v>0</v>
      </c>
      <c r="E78" s="49" t="e">
        <f>SUM(D78/C78*100)</f>
        <v>#DIV/0!</v>
      </c>
    </row>
    <row r="79" spans="1:5" s="50" customFormat="1" ht="12.75">
      <c r="A79" s="48" t="s">
        <v>178</v>
      </c>
      <c r="B79" s="158" t="s">
        <v>179</v>
      </c>
      <c r="C79" s="168">
        <v>0</v>
      </c>
      <c r="D79" s="168">
        <v>0</v>
      </c>
      <c r="E79" s="49" t="e">
        <f>SUM(D79/C79*100)</f>
        <v>#DIV/0!</v>
      </c>
    </row>
    <row r="80" spans="1:5" ht="16.5" customHeight="1">
      <c r="A80" s="51" t="s">
        <v>86</v>
      </c>
      <c r="B80" s="157" t="s">
        <v>180</v>
      </c>
      <c r="C80" s="167"/>
      <c r="D80" s="167"/>
      <c r="E80" s="167"/>
    </row>
    <row r="81" spans="1:5" ht="22.5">
      <c r="A81" s="51" t="s">
        <v>88</v>
      </c>
      <c r="B81" s="157" t="s">
        <v>181</v>
      </c>
      <c r="C81" s="167"/>
      <c r="D81" s="167"/>
      <c r="E81" s="167"/>
    </row>
    <row r="82" spans="1:5" ht="11.25" customHeight="1">
      <c r="A82" s="51" t="s">
        <v>90</v>
      </c>
      <c r="B82" s="157" t="s">
        <v>182</v>
      </c>
      <c r="C82" s="167"/>
      <c r="D82" s="167"/>
      <c r="E82" s="167"/>
    </row>
    <row r="83" spans="1:5" ht="12.75">
      <c r="A83" s="51" t="s">
        <v>92</v>
      </c>
      <c r="B83" s="157" t="s">
        <v>183</v>
      </c>
      <c r="C83" s="167"/>
      <c r="D83" s="167"/>
      <c r="E83" s="167"/>
    </row>
    <row r="84" spans="1:5" s="50" customFormat="1" ht="12.75">
      <c r="A84" s="48" t="s">
        <v>184</v>
      </c>
      <c r="B84" s="158" t="s">
        <v>185</v>
      </c>
      <c r="C84" s="168">
        <v>-63625</v>
      </c>
      <c r="D84" s="168">
        <v>33421.91</v>
      </c>
      <c r="E84" s="168"/>
    </row>
    <row r="85" spans="1:5" ht="12.75">
      <c r="A85" s="163" t="s">
        <v>186</v>
      </c>
      <c r="B85" s="161"/>
      <c r="C85" s="167"/>
      <c r="D85" s="167"/>
      <c r="E85" s="167"/>
    </row>
    <row r="86" spans="1:5" s="50" customFormat="1" ht="12.75">
      <c r="A86" s="54" t="s">
        <v>187</v>
      </c>
      <c r="B86" s="158" t="s">
        <v>188</v>
      </c>
      <c r="C86" s="168">
        <v>-548155</v>
      </c>
      <c r="D86" s="168">
        <v>-455897.7</v>
      </c>
      <c r="E86" s="168"/>
    </row>
    <row r="87" spans="1:5" s="50" customFormat="1" ht="12.75">
      <c r="A87" s="48" t="s">
        <v>189</v>
      </c>
      <c r="B87" s="158" t="s">
        <v>190</v>
      </c>
      <c r="C87" s="168">
        <v>0</v>
      </c>
      <c r="D87" s="168"/>
      <c r="E87" s="168"/>
    </row>
    <row r="88" spans="1:5" ht="12.75">
      <c r="A88" s="51" t="s">
        <v>191</v>
      </c>
      <c r="B88" s="157" t="s">
        <v>192</v>
      </c>
      <c r="C88" s="167">
        <v>0</v>
      </c>
      <c r="D88" s="167">
        <v>0</v>
      </c>
      <c r="E88" s="167">
        <v>0</v>
      </c>
    </row>
    <row r="89" spans="1:5" ht="12.75">
      <c r="A89" s="51" t="s">
        <v>193</v>
      </c>
      <c r="B89" s="157" t="s">
        <v>194</v>
      </c>
      <c r="C89" s="167">
        <v>0</v>
      </c>
      <c r="D89" s="167">
        <v>0</v>
      </c>
      <c r="E89" s="167">
        <v>0</v>
      </c>
    </row>
    <row r="90" spans="1:5" ht="22.5">
      <c r="A90" s="51" t="s">
        <v>195</v>
      </c>
      <c r="B90" s="157" t="s">
        <v>196</v>
      </c>
      <c r="C90" s="167">
        <v>0</v>
      </c>
      <c r="D90" s="167">
        <v>0</v>
      </c>
      <c r="E90" s="167">
        <v>0</v>
      </c>
    </row>
    <row r="91" spans="1:5" ht="12.75">
      <c r="A91" s="51" t="s">
        <v>197</v>
      </c>
      <c r="B91" s="157" t="s">
        <v>198</v>
      </c>
      <c r="C91" s="167">
        <v>0</v>
      </c>
      <c r="D91" s="167">
        <v>0</v>
      </c>
      <c r="E91" s="167">
        <v>0</v>
      </c>
    </row>
    <row r="92" spans="1:5" ht="22.5">
      <c r="A92" s="51" t="s">
        <v>199</v>
      </c>
      <c r="B92" s="157" t="s">
        <v>200</v>
      </c>
      <c r="C92" s="167">
        <v>0</v>
      </c>
      <c r="D92" s="167">
        <v>0</v>
      </c>
      <c r="E92" s="167">
        <v>0</v>
      </c>
    </row>
    <row r="93" spans="1:5" s="50" customFormat="1" ht="12.75">
      <c r="A93" s="48" t="s">
        <v>201</v>
      </c>
      <c r="B93" s="158" t="s">
        <v>202</v>
      </c>
      <c r="C93" s="168">
        <f>SUM(C94-C95)</f>
        <v>-548155</v>
      </c>
      <c r="D93" s="168"/>
      <c r="E93" s="168"/>
    </row>
    <row r="94" spans="1:5" ht="12.75">
      <c r="A94" s="51" t="s">
        <v>203</v>
      </c>
      <c r="B94" s="157" t="s">
        <v>204</v>
      </c>
      <c r="C94" s="167">
        <v>10397733.86</v>
      </c>
      <c r="D94" s="167">
        <v>-3963480.55</v>
      </c>
      <c r="E94" s="49">
        <f>SUM(D94/C94*100)</f>
        <v>-38.11869589437635</v>
      </c>
    </row>
    <row r="95" spans="1:5" ht="12.75">
      <c r="A95" s="51" t="s">
        <v>205</v>
      </c>
      <c r="B95" s="157" t="s">
        <v>206</v>
      </c>
      <c r="C95" s="167">
        <v>10945888.86</v>
      </c>
      <c r="D95" s="167">
        <v>4419378.25</v>
      </c>
      <c r="E95" s="49">
        <f>SUM(D95/C95*100)</f>
        <v>40.37477729332618</v>
      </c>
    </row>
    <row r="96" spans="1:5" ht="11.25" customHeight="1">
      <c r="A96" s="175" t="s">
        <v>244</v>
      </c>
      <c r="B96" s="176"/>
      <c r="C96" s="176"/>
      <c r="D96" s="176"/>
      <c r="E96" s="176"/>
    </row>
    <row r="97" spans="1:5" ht="12.75">
      <c r="A97" s="176"/>
      <c r="B97" s="176"/>
      <c r="C97" s="176"/>
      <c r="D97" s="176"/>
      <c r="E97" s="176"/>
    </row>
    <row r="98" spans="1:5" ht="6.75" customHeight="1">
      <c r="A98" s="176"/>
      <c r="B98" s="176"/>
      <c r="C98" s="176"/>
      <c r="D98" s="176"/>
      <c r="E98" s="176"/>
    </row>
    <row r="99" spans="1:5" ht="12.75">
      <c r="A99" s="177" t="s">
        <v>245</v>
      </c>
      <c r="B99" s="178"/>
      <c r="C99" s="178"/>
      <c r="D99" s="178"/>
      <c r="E99" s="178"/>
    </row>
    <row r="100" spans="1:4" ht="12.75">
      <c r="A100" s="38"/>
      <c r="B100" s="55"/>
      <c r="C100" s="56"/>
      <c r="D100" s="56"/>
    </row>
    <row r="101" spans="1:4" ht="12.75">
      <c r="A101" s="38"/>
      <c r="B101" s="39"/>
      <c r="C101" s="56"/>
      <c r="D101" s="56"/>
    </row>
    <row r="102" spans="1:4" ht="12.75">
      <c r="A102" s="38"/>
      <c r="B102" s="57"/>
      <c r="C102" s="58"/>
      <c r="D102" s="58"/>
    </row>
  </sheetData>
  <mergeCells count="10">
    <mergeCell ref="A3:D3"/>
    <mergeCell ref="B1:C1"/>
    <mergeCell ref="A96:E98"/>
    <mergeCell ref="A99:E99"/>
    <mergeCell ref="A2:E2"/>
    <mergeCell ref="A6:A7"/>
    <mergeCell ref="B6:B7"/>
    <mergeCell ref="C6:C7"/>
    <mergeCell ref="D6:D7"/>
    <mergeCell ref="E6:E7"/>
  </mergeCells>
  <printOptions/>
  <pageMargins left="0.56" right="0.25" top="0.16" bottom="0.18" header="0.55" footer="0.27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0">
      <selection activeCell="T1" sqref="T1"/>
    </sheetView>
  </sheetViews>
  <sheetFormatPr defaultColWidth="9.00390625" defaultRowHeight="12.75"/>
  <cols>
    <col min="1" max="1" width="8.25390625" style="0" customWidth="1"/>
    <col min="2" max="2" width="11.625" style="0" customWidth="1"/>
    <col min="3" max="3" width="11.00390625" style="0" customWidth="1"/>
    <col min="4" max="4" width="20.75390625" style="0" customWidth="1"/>
    <col min="5" max="5" width="16.25390625" style="0" hidden="1" customWidth="1"/>
    <col min="6" max="6" width="17.25390625" style="0" hidden="1" customWidth="1"/>
    <col min="7" max="7" width="31.375" style="0" hidden="1" customWidth="1"/>
    <col min="8" max="8" width="16.00390625" style="0" hidden="1" customWidth="1"/>
    <col min="9" max="9" width="24.25390625" style="0" hidden="1" customWidth="1"/>
    <col min="10" max="10" width="22.25390625" style="0" hidden="1" customWidth="1"/>
    <col min="11" max="11" width="21.25390625" style="0" hidden="1" customWidth="1"/>
    <col min="12" max="12" width="23.25390625" style="0" hidden="1" customWidth="1"/>
    <col min="13" max="13" width="19.625" style="0" customWidth="1"/>
    <col min="14" max="14" width="12.875" style="0" customWidth="1"/>
    <col min="15" max="15" width="3.625" style="0" customWidth="1"/>
  </cols>
  <sheetData>
    <row r="1" spans="4:15" ht="42.75" customHeight="1">
      <c r="D1" t="s">
        <v>233</v>
      </c>
      <c r="M1" s="174" t="s">
        <v>247</v>
      </c>
      <c r="N1" s="174"/>
      <c r="O1" s="174"/>
    </row>
    <row r="2" spans="2:18" ht="65.25" customHeight="1">
      <c r="B2" s="189" t="s">
        <v>239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6"/>
      <c r="P2" s="6"/>
      <c r="Q2" s="7"/>
      <c r="R2" s="7"/>
    </row>
    <row r="3" s="8" customFormat="1" ht="12.75"/>
    <row r="4" s="8" customFormat="1" ht="12.75"/>
    <row r="5" s="8" customFormat="1" ht="12.75"/>
    <row r="6" spans="1:23" s="9" customFormat="1" ht="12.75">
      <c r="A6" s="8"/>
      <c r="O6" s="8"/>
      <c r="P6" s="8"/>
      <c r="Q6" s="8"/>
      <c r="R6" s="8"/>
      <c r="S6" s="8"/>
      <c r="T6" s="8"/>
      <c r="U6" s="8"/>
      <c r="V6" s="8"/>
      <c r="W6" s="8"/>
    </row>
    <row r="7" spans="1:15" s="15" customFormat="1" ht="114.75">
      <c r="A7" s="10"/>
      <c r="B7" s="11" t="s">
        <v>39</v>
      </c>
      <c r="C7" s="12" t="s">
        <v>40</v>
      </c>
      <c r="D7" s="13" t="s">
        <v>41</v>
      </c>
      <c r="E7" s="13" t="s">
        <v>42</v>
      </c>
      <c r="F7" s="13" t="s">
        <v>43</v>
      </c>
      <c r="G7" s="13" t="s">
        <v>44</v>
      </c>
      <c r="H7" s="13" t="s">
        <v>45</v>
      </c>
      <c r="I7" s="13" t="s">
        <v>46</v>
      </c>
      <c r="J7" s="13"/>
      <c r="K7" s="13" t="s">
        <v>47</v>
      </c>
      <c r="L7" s="13" t="s">
        <v>48</v>
      </c>
      <c r="M7" s="191" t="s">
        <v>49</v>
      </c>
      <c r="N7" s="191"/>
      <c r="O7" s="14"/>
    </row>
    <row r="8" spans="2:16" s="16" customFormat="1" ht="84.75" customHeight="1">
      <c r="B8" s="166">
        <v>0</v>
      </c>
      <c r="C8" s="18"/>
      <c r="D8" s="165" t="s">
        <v>226</v>
      </c>
      <c r="E8" s="20"/>
      <c r="F8" s="20"/>
      <c r="G8" s="19"/>
      <c r="H8" s="19"/>
      <c r="I8" s="19"/>
      <c r="J8" s="19"/>
      <c r="K8" s="19"/>
      <c r="L8" s="19"/>
      <c r="M8" s="192" t="s">
        <v>227</v>
      </c>
      <c r="N8" s="193"/>
      <c r="O8" s="5"/>
      <c r="P8" s="5"/>
    </row>
    <row r="9" spans="2:14" s="23" customFormat="1" ht="12.75">
      <c r="B9" s="187"/>
      <c r="C9" s="188"/>
      <c r="D9" s="24"/>
      <c r="E9" s="25"/>
      <c r="F9" s="25"/>
      <c r="G9" s="25"/>
      <c r="H9" s="25"/>
      <c r="I9" s="25"/>
      <c r="J9" s="25"/>
      <c r="K9" s="25"/>
      <c r="L9" s="26"/>
      <c r="M9" s="27"/>
      <c r="N9" s="28"/>
    </row>
    <row r="10" spans="2:14" s="23" customFormat="1" ht="12.75">
      <c r="B10" s="17"/>
      <c r="C10" s="18"/>
      <c r="D10" s="19"/>
      <c r="E10" s="20"/>
      <c r="F10" s="20"/>
      <c r="G10" s="19"/>
      <c r="H10" s="19"/>
      <c r="I10" s="19"/>
      <c r="J10" s="19"/>
      <c r="K10" s="19"/>
      <c r="L10" s="19"/>
      <c r="M10" s="21"/>
      <c r="N10" s="22"/>
    </row>
    <row r="11" spans="2:14" s="23" customFormat="1" ht="12.75">
      <c r="B11" s="187"/>
      <c r="C11" s="188"/>
      <c r="D11" s="24"/>
      <c r="E11" s="25"/>
      <c r="F11" s="25"/>
      <c r="G11" s="25"/>
      <c r="H11" s="25"/>
      <c r="I11" s="25"/>
      <c r="J11" s="25"/>
      <c r="K11" s="25"/>
      <c r="L11" s="26"/>
      <c r="M11" s="27"/>
      <c r="N11" s="28"/>
    </row>
    <row r="12" spans="2:14" s="23" customFormat="1" ht="12.75">
      <c r="B12" s="17"/>
      <c r="C12" s="18"/>
      <c r="D12" s="19"/>
      <c r="E12" s="20"/>
      <c r="F12" s="20"/>
      <c r="G12" s="19"/>
      <c r="H12" s="19"/>
      <c r="I12" s="19"/>
      <c r="J12" s="19"/>
      <c r="K12" s="19"/>
      <c r="L12" s="19"/>
      <c r="M12" s="21"/>
      <c r="N12" s="22"/>
    </row>
    <row r="13" spans="2:14" s="23" customFormat="1" ht="12.75">
      <c r="B13" s="187"/>
      <c r="C13" s="188"/>
      <c r="D13" s="24"/>
      <c r="E13" s="25"/>
      <c r="F13" s="25"/>
      <c r="G13" s="25"/>
      <c r="H13" s="25"/>
      <c r="I13" s="25"/>
      <c r="J13" s="25"/>
      <c r="K13" s="25"/>
      <c r="L13" s="26"/>
      <c r="M13" s="27"/>
      <c r="N13" s="28"/>
    </row>
    <row r="14" spans="2:14" s="23" customFormat="1" ht="12.75">
      <c r="B14" s="17"/>
      <c r="C14" s="18"/>
      <c r="D14" s="19"/>
      <c r="E14" s="20"/>
      <c r="F14" s="20"/>
      <c r="G14" s="19"/>
      <c r="H14" s="19"/>
      <c r="I14" s="19"/>
      <c r="J14" s="19"/>
      <c r="K14" s="19"/>
      <c r="L14" s="19"/>
      <c r="M14" s="21"/>
      <c r="N14" s="22"/>
    </row>
    <row r="15" spans="2:14" s="23" customFormat="1" ht="12.75">
      <c r="B15" s="17"/>
      <c r="C15" s="18"/>
      <c r="D15" s="19"/>
      <c r="E15" s="20"/>
      <c r="F15" s="20"/>
      <c r="G15" s="19"/>
      <c r="H15" s="19"/>
      <c r="I15" s="19"/>
      <c r="J15" s="19"/>
      <c r="K15" s="19"/>
      <c r="L15" s="19"/>
      <c r="M15" s="21"/>
      <c r="N15" s="22"/>
    </row>
    <row r="16" spans="2:14" s="23" customFormat="1" ht="12.75">
      <c r="B16" s="17"/>
      <c r="C16" s="18"/>
      <c r="D16" s="19"/>
      <c r="E16" s="20"/>
      <c r="F16" s="20"/>
      <c r="G16" s="19"/>
      <c r="H16" s="19"/>
      <c r="I16" s="19"/>
      <c r="J16" s="19"/>
      <c r="K16" s="19"/>
      <c r="L16" s="19"/>
      <c r="M16" s="21"/>
      <c r="N16" s="22"/>
    </row>
    <row r="17" spans="2:14" s="23" customFormat="1" ht="12.75">
      <c r="B17" s="187"/>
      <c r="C17" s="188"/>
      <c r="D17" s="24"/>
      <c r="E17" s="25"/>
      <c r="F17" s="25"/>
      <c r="G17" s="25"/>
      <c r="H17" s="25"/>
      <c r="I17" s="25"/>
      <c r="J17" s="25"/>
      <c r="K17" s="25"/>
      <c r="L17" s="26"/>
      <c r="M17" s="27"/>
      <c r="N17" s="28"/>
    </row>
    <row r="18" spans="2:14" s="16" customFormat="1" ht="12.75">
      <c r="B18" s="29" t="s">
        <v>50</v>
      </c>
      <c r="C18" s="30"/>
      <c r="D18" s="31"/>
      <c r="E18" s="32"/>
      <c r="F18" s="32"/>
      <c r="G18" s="33"/>
      <c r="H18" s="33"/>
      <c r="I18" s="33"/>
      <c r="J18" s="32"/>
      <c r="K18" s="32"/>
      <c r="L18" s="32"/>
      <c r="M18" s="34">
        <v>0</v>
      </c>
      <c r="N18" s="34">
        <v>0</v>
      </c>
    </row>
    <row r="19" spans="2:14" s="16" customFormat="1" ht="12.75" hidden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2:14" s="16" customFormat="1" ht="12.75" hidden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="16" customFormat="1" ht="12.75"/>
    <row r="22" s="16" customFormat="1" ht="12.75"/>
    <row r="23" s="16" customFormat="1" ht="12.75"/>
    <row r="24" s="16" customFormat="1" ht="12.75"/>
    <row r="25" s="16" customFormat="1" ht="12.75"/>
    <row r="26" s="16" customFormat="1" ht="12.75"/>
    <row r="27" s="16" customFormat="1" ht="12.75"/>
    <row r="28" s="16" customFormat="1" ht="12.75"/>
    <row r="29" s="16" customFormat="1" ht="12.75"/>
    <row r="30" s="16" customFormat="1" ht="12.75"/>
    <row r="31" s="16" customFormat="1" ht="12.75"/>
    <row r="32" s="16" customFormat="1" ht="12.75"/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</sheetData>
  <mergeCells count="8">
    <mergeCell ref="M1:O1"/>
    <mergeCell ref="B13:C13"/>
    <mergeCell ref="B17:C17"/>
    <mergeCell ref="B2:N2"/>
    <mergeCell ref="M7:N7"/>
    <mergeCell ref="B9:C9"/>
    <mergeCell ref="B11:C11"/>
    <mergeCell ref="M8:N8"/>
  </mergeCells>
  <printOptions/>
  <pageMargins left="0.54" right="0.58" top="0.35" bottom="0.76" header="0.25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tabSelected="1" zoomScale="80" zoomScaleNormal="80" workbookViewId="0" topLeftCell="A1">
      <pane xSplit="7" ySplit="6" topLeftCell="H12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K6" sqref="AK6"/>
    </sheetView>
  </sheetViews>
  <sheetFormatPr defaultColWidth="9.00390625" defaultRowHeight="12.75" outlineLevelRow="1" outlineLevelCol="1"/>
  <cols>
    <col min="1" max="1" width="3.00390625" style="2" customWidth="1"/>
    <col min="2" max="2" width="6.00390625" style="2" customWidth="1"/>
    <col min="3" max="3" width="3.125" style="2" customWidth="1"/>
    <col min="4" max="4" width="3.875" style="2" customWidth="1"/>
    <col min="5" max="5" width="4.125" style="2" customWidth="1" outlineLevel="1"/>
    <col min="6" max="6" width="5.00390625" style="2" customWidth="1" outlineLevel="1"/>
    <col min="7" max="7" width="5.375" style="2" customWidth="1" outlineLevel="1"/>
    <col min="8" max="8" width="4.625" style="2" customWidth="1"/>
    <col min="9" max="9" width="4.875" style="2" customWidth="1"/>
    <col min="10" max="10" width="4.625" style="2" customWidth="1"/>
    <col min="11" max="11" width="4.75390625" style="2" customWidth="1"/>
    <col min="12" max="12" width="5.25390625" style="2" customWidth="1"/>
    <col min="13" max="13" width="5.00390625" style="2" customWidth="1"/>
    <col min="14" max="14" width="5.625" style="2" customWidth="1"/>
    <col min="15" max="15" width="4.75390625" style="2" customWidth="1"/>
    <col min="16" max="16" width="5.625" style="2" customWidth="1"/>
    <col min="17" max="17" width="5.125" style="2" customWidth="1"/>
    <col min="18" max="18" width="4.375" style="2" customWidth="1"/>
    <col min="19" max="19" width="4.75390625" style="2" customWidth="1"/>
    <col min="20" max="21" width="5.375" style="2" customWidth="1"/>
    <col min="22" max="22" width="4.25390625" style="2" customWidth="1"/>
    <col min="23" max="23" width="5.375" style="2" customWidth="1" outlineLevel="1"/>
    <col min="24" max="24" width="5.00390625" style="2" customWidth="1" outlineLevel="1"/>
    <col min="25" max="25" width="4.75390625" style="2" customWidth="1" outlineLevel="1"/>
    <col min="26" max="26" width="5.375" style="2" customWidth="1" outlineLevel="1"/>
    <col min="27" max="27" width="4.625" style="2" customWidth="1" outlineLevel="1"/>
    <col min="28" max="28" width="4.875" style="2" customWidth="1" outlineLevel="1"/>
    <col min="29" max="30" width="5.75390625" style="2" customWidth="1"/>
    <col min="31" max="31" width="5.875" style="2" customWidth="1"/>
    <col min="32" max="32" width="8.00390625" style="2" customWidth="1"/>
    <col min="33" max="33" width="2.625" style="2" customWidth="1"/>
    <col min="34" max="16384" width="9.125" style="2" customWidth="1"/>
  </cols>
  <sheetData>
    <row r="1" spans="26:32" ht="60.75" customHeight="1">
      <c r="Z1" s="218" t="s">
        <v>248</v>
      </c>
      <c r="AA1" s="218"/>
      <c r="AB1" s="218"/>
      <c r="AC1" s="218"/>
      <c r="AD1" s="218"/>
      <c r="AE1" s="218"/>
      <c r="AF1" s="218"/>
    </row>
    <row r="2" spans="1:33" s="1" customFormat="1" ht="18.75" customHeight="1">
      <c r="A2" s="96"/>
      <c r="B2" s="140"/>
      <c r="C2" s="140"/>
      <c r="D2" s="222" t="s">
        <v>242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140"/>
      <c r="AG2" s="96"/>
    </row>
    <row r="3" spans="1:33" ht="6.7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</row>
    <row r="4" spans="1:33" ht="13.5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141" t="s">
        <v>0</v>
      </c>
      <c r="L4" s="142"/>
      <c r="M4" s="142"/>
      <c r="N4" s="142"/>
      <c r="O4" s="142"/>
      <c r="P4" s="143"/>
      <c r="Q4" s="144" t="s">
        <v>1</v>
      </c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6"/>
      <c r="AC4" s="60"/>
      <c r="AD4" s="228" t="s">
        <v>2</v>
      </c>
      <c r="AE4" s="228"/>
      <c r="AF4" s="60"/>
      <c r="AG4" s="60"/>
    </row>
    <row r="5" spans="1:33" ht="64.5" customHeight="1">
      <c r="A5" s="204" t="s">
        <v>3</v>
      </c>
      <c r="B5" s="206" t="s">
        <v>4</v>
      </c>
      <c r="C5" s="197" t="s">
        <v>5</v>
      </c>
      <c r="D5" s="199" t="s">
        <v>6</v>
      </c>
      <c r="E5" s="197" t="s">
        <v>7</v>
      </c>
      <c r="F5" s="197" t="s">
        <v>8</v>
      </c>
      <c r="G5" s="199" t="s">
        <v>9</v>
      </c>
      <c r="H5" s="201" t="s">
        <v>243</v>
      </c>
      <c r="I5" s="202"/>
      <c r="J5" s="202"/>
      <c r="K5" s="201" t="s">
        <v>218</v>
      </c>
      <c r="L5" s="202"/>
      <c r="M5" s="202"/>
      <c r="N5" s="224" t="s">
        <v>211</v>
      </c>
      <c r="O5" s="225"/>
      <c r="P5" s="225"/>
      <c r="Q5" s="201" t="s">
        <v>212</v>
      </c>
      <c r="R5" s="202"/>
      <c r="S5" s="202"/>
      <c r="T5" s="203" t="s">
        <v>213</v>
      </c>
      <c r="U5" s="202"/>
      <c r="V5" s="202"/>
      <c r="W5" s="201" t="s">
        <v>214</v>
      </c>
      <c r="X5" s="202"/>
      <c r="Y5" s="202"/>
      <c r="Z5" s="203" t="s">
        <v>215</v>
      </c>
      <c r="AA5" s="202"/>
      <c r="AB5" s="202"/>
      <c r="AC5" s="201" t="s">
        <v>216</v>
      </c>
      <c r="AD5" s="202"/>
      <c r="AE5" s="223"/>
      <c r="AF5" s="226" t="s">
        <v>4</v>
      </c>
      <c r="AG5" s="60"/>
    </row>
    <row r="6" spans="1:33" ht="82.5" customHeight="1">
      <c r="A6" s="205"/>
      <c r="B6" s="207"/>
      <c r="C6" s="198"/>
      <c r="D6" s="200"/>
      <c r="E6" s="198"/>
      <c r="F6" s="198"/>
      <c r="G6" s="200"/>
      <c r="H6" s="66" t="s">
        <v>10</v>
      </c>
      <c r="I6" s="138" t="s">
        <v>11</v>
      </c>
      <c r="J6" s="65" t="s">
        <v>12</v>
      </c>
      <c r="K6" s="66" t="s">
        <v>10</v>
      </c>
      <c r="L6" s="138" t="s">
        <v>11</v>
      </c>
      <c r="M6" s="65" t="s">
        <v>12</v>
      </c>
      <c r="N6" s="66" t="s">
        <v>10</v>
      </c>
      <c r="O6" s="138" t="s">
        <v>11</v>
      </c>
      <c r="P6" s="65" t="s">
        <v>12</v>
      </c>
      <c r="Q6" s="66" t="s">
        <v>10</v>
      </c>
      <c r="R6" s="138" t="s">
        <v>11</v>
      </c>
      <c r="S6" s="65" t="s">
        <v>12</v>
      </c>
      <c r="T6" s="66" t="s">
        <v>10</v>
      </c>
      <c r="U6" s="138" t="s">
        <v>11</v>
      </c>
      <c r="V6" s="65" t="s">
        <v>12</v>
      </c>
      <c r="W6" s="66" t="s">
        <v>10</v>
      </c>
      <c r="X6" s="138" t="s">
        <v>11</v>
      </c>
      <c r="Y6" s="65" t="s">
        <v>12</v>
      </c>
      <c r="Z6" s="66" t="s">
        <v>10</v>
      </c>
      <c r="AA6" s="138" t="s">
        <v>11</v>
      </c>
      <c r="AB6" s="65" t="s">
        <v>12</v>
      </c>
      <c r="AC6" s="66" t="s">
        <v>10</v>
      </c>
      <c r="AD6" s="138" t="s">
        <v>11</v>
      </c>
      <c r="AE6" s="139" t="s">
        <v>12</v>
      </c>
      <c r="AF6" s="227"/>
      <c r="AG6" s="60"/>
    </row>
    <row r="7" spans="1:33" s="3" customFormat="1" ht="11.25" customHeight="1">
      <c r="A7" s="68">
        <v>1</v>
      </c>
      <c r="B7" s="69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70">
        <v>9</v>
      </c>
      <c r="J7" s="67">
        <v>10</v>
      </c>
      <c r="K7" s="67">
        <v>11</v>
      </c>
      <c r="L7" s="67">
        <v>12</v>
      </c>
      <c r="M7" s="67">
        <v>13</v>
      </c>
      <c r="N7" s="67">
        <v>14</v>
      </c>
      <c r="O7" s="67">
        <v>15</v>
      </c>
      <c r="P7" s="67">
        <v>16</v>
      </c>
      <c r="Q7" s="67">
        <v>17</v>
      </c>
      <c r="R7" s="70">
        <v>18</v>
      </c>
      <c r="S7" s="67">
        <v>19</v>
      </c>
      <c r="T7" s="67">
        <v>20</v>
      </c>
      <c r="U7" s="70">
        <v>21</v>
      </c>
      <c r="V7" s="67">
        <v>22</v>
      </c>
      <c r="W7" s="67">
        <v>23</v>
      </c>
      <c r="X7" s="70">
        <v>24</v>
      </c>
      <c r="Y7" s="67">
        <v>25</v>
      </c>
      <c r="Z7" s="67">
        <v>26</v>
      </c>
      <c r="AA7" s="70">
        <v>27</v>
      </c>
      <c r="AB7" s="67">
        <v>28</v>
      </c>
      <c r="AC7" s="67">
        <v>29</v>
      </c>
      <c r="AD7" s="70">
        <v>30</v>
      </c>
      <c r="AE7" s="71">
        <v>31</v>
      </c>
      <c r="AF7" s="72">
        <v>2</v>
      </c>
      <c r="AG7" s="73"/>
    </row>
    <row r="8" spans="1:33" ht="12" customHeight="1">
      <c r="A8" s="74" t="s">
        <v>13</v>
      </c>
      <c r="B8" s="194" t="s">
        <v>14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6"/>
      <c r="AF8" s="75"/>
      <c r="AG8" s="60"/>
    </row>
    <row r="9" spans="1:33" ht="12.75">
      <c r="A9" s="76"/>
      <c r="B9" s="77"/>
      <c r="C9" s="78"/>
      <c r="D9" s="79"/>
      <c r="E9" s="78"/>
      <c r="F9" s="80"/>
      <c r="G9" s="78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>
        <f aca="true" t="shared" si="0" ref="AC9:AE10">H9+N9-T9-Z9</f>
        <v>0</v>
      </c>
      <c r="AD9" s="79">
        <f t="shared" si="0"/>
        <v>0</v>
      </c>
      <c r="AE9" s="81">
        <f t="shared" si="0"/>
        <v>0</v>
      </c>
      <c r="AF9" s="82"/>
      <c r="AG9" s="60"/>
    </row>
    <row r="10" spans="1:33" ht="12.75">
      <c r="A10" s="88"/>
      <c r="B10" s="211" t="s">
        <v>15</v>
      </c>
      <c r="C10" s="212"/>
      <c r="D10" s="212"/>
      <c r="E10" s="212"/>
      <c r="F10" s="212"/>
      <c r="G10" s="213"/>
      <c r="H10" s="89"/>
      <c r="I10" s="89"/>
      <c r="J10" s="89"/>
      <c r="K10" s="89"/>
      <c r="L10" s="89"/>
      <c r="M10" s="89"/>
      <c r="N10" s="90"/>
      <c r="O10" s="90"/>
      <c r="P10" s="90"/>
      <c r="Q10" s="89"/>
      <c r="R10" s="89"/>
      <c r="S10" s="89"/>
      <c r="T10" s="79"/>
      <c r="U10" s="79"/>
      <c r="V10" s="79"/>
      <c r="W10" s="89"/>
      <c r="X10" s="89"/>
      <c r="Y10" s="89"/>
      <c r="Z10" s="79"/>
      <c r="AA10" s="79"/>
      <c r="AB10" s="79"/>
      <c r="AC10" s="79">
        <f t="shared" si="0"/>
        <v>0</v>
      </c>
      <c r="AD10" s="79">
        <f t="shared" si="0"/>
        <v>0</v>
      </c>
      <c r="AE10" s="81">
        <f t="shared" si="0"/>
        <v>0</v>
      </c>
      <c r="AF10" s="91"/>
      <c r="AG10" s="60"/>
    </row>
    <row r="11" spans="1:33" s="1" customFormat="1" ht="12.75">
      <c r="A11" s="74"/>
      <c r="B11" s="92" t="s">
        <v>16</v>
      </c>
      <c r="C11" s="93"/>
      <c r="D11" s="94"/>
      <c r="E11" s="93"/>
      <c r="F11" s="93"/>
      <c r="G11" s="93"/>
      <c r="H11" s="94">
        <f aca="true" t="shared" si="1" ref="H11:AE11">SUM(H9:H10)</f>
        <v>0</v>
      </c>
      <c r="I11" s="94">
        <f t="shared" si="1"/>
        <v>0</v>
      </c>
      <c r="J11" s="94">
        <f t="shared" si="1"/>
        <v>0</v>
      </c>
      <c r="K11" s="94">
        <f t="shared" si="1"/>
        <v>0</v>
      </c>
      <c r="L11" s="94">
        <f t="shared" si="1"/>
        <v>0</v>
      </c>
      <c r="M11" s="94">
        <f t="shared" si="1"/>
        <v>0</v>
      </c>
      <c r="N11" s="94">
        <f t="shared" si="1"/>
        <v>0</v>
      </c>
      <c r="O11" s="94">
        <f t="shared" si="1"/>
        <v>0</v>
      </c>
      <c r="P11" s="94">
        <f t="shared" si="1"/>
        <v>0</v>
      </c>
      <c r="Q11" s="94">
        <f t="shared" si="1"/>
        <v>0</v>
      </c>
      <c r="R11" s="94">
        <f t="shared" si="1"/>
        <v>0</v>
      </c>
      <c r="S11" s="94">
        <f t="shared" si="1"/>
        <v>0</v>
      </c>
      <c r="T11" s="94">
        <f t="shared" si="1"/>
        <v>0</v>
      </c>
      <c r="U11" s="94">
        <f t="shared" si="1"/>
        <v>0</v>
      </c>
      <c r="V11" s="94">
        <f t="shared" si="1"/>
        <v>0</v>
      </c>
      <c r="W11" s="94">
        <f t="shared" si="1"/>
        <v>0</v>
      </c>
      <c r="X11" s="94">
        <f t="shared" si="1"/>
        <v>0</v>
      </c>
      <c r="Y11" s="94">
        <f t="shared" si="1"/>
        <v>0</v>
      </c>
      <c r="Z11" s="94">
        <f t="shared" si="1"/>
        <v>0</v>
      </c>
      <c r="AA11" s="94">
        <f t="shared" si="1"/>
        <v>0</v>
      </c>
      <c r="AB11" s="94">
        <f t="shared" si="1"/>
        <v>0</v>
      </c>
      <c r="AC11" s="94">
        <f t="shared" si="1"/>
        <v>0</v>
      </c>
      <c r="AD11" s="94">
        <f t="shared" si="1"/>
        <v>0</v>
      </c>
      <c r="AE11" s="95">
        <f t="shared" si="1"/>
        <v>0</v>
      </c>
      <c r="AF11" s="149" t="s">
        <v>16</v>
      </c>
      <c r="AG11" s="96"/>
    </row>
    <row r="12" spans="1:33" ht="10.5" customHeight="1">
      <c r="A12" s="74" t="s">
        <v>17</v>
      </c>
      <c r="B12" s="194" t="s">
        <v>18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6"/>
      <c r="AF12" s="75"/>
      <c r="AG12" s="60"/>
    </row>
    <row r="13" spans="1:33" ht="12.75">
      <c r="A13" s="83"/>
      <c r="B13" s="84"/>
      <c r="C13" s="85"/>
      <c r="D13" s="86"/>
      <c r="E13" s="97"/>
      <c r="F13" s="97"/>
      <c r="G13" s="97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79">
        <f aca="true" t="shared" si="2" ref="AC13:AE14">H13+N13-T13-Z13</f>
        <v>0</v>
      </c>
      <c r="AD13" s="79">
        <f t="shared" si="2"/>
        <v>0</v>
      </c>
      <c r="AE13" s="81">
        <f t="shared" si="2"/>
        <v>0</v>
      </c>
      <c r="AF13" s="87"/>
      <c r="AG13" s="60"/>
    </row>
    <row r="14" spans="1:33" ht="12.75">
      <c r="A14" s="88"/>
      <c r="B14" s="211" t="s">
        <v>19</v>
      </c>
      <c r="C14" s="212"/>
      <c r="D14" s="212"/>
      <c r="E14" s="212"/>
      <c r="F14" s="212"/>
      <c r="G14" s="213"/>
      <c r="H14" s="89"/>
      <c r="I14" s="89"/>
      <c r="J14" s="89"/>
      <c r="K14" s="89"/>
      <c r="L14" s="89"/>
      <c r="M14" s="89"/>
      <c r="N14" s="86"/>
      <c r="O14" s="89"/>
      <c r="P14" s="89"/>
      <c r="Q14" s="89"/>
      <c r="R14" s="89"/>
      <c r="S14" s="89"/>
      <c r="T14" s="86"/>
      <c r="U14" s="86"/>
      <c r="V14" s="86"/>
      <c r="W14" s="89"/>
      <c r="X14" s="89"/>
      <c r="Y14" s="89"/>
      <c r="Z14" s="86"/>
      <c r="AA14" s="86"/>
      <c r="AB14" s="86"/>
      <c r="AC14" s="79">
        <f t="shared" si="2"/>
        <v>0</v>
      </c>
      <c r="AD14" s="79">
        <f t="shared" si="2"/>
        <v>0</v>
      </c>
      <c r="AE14" s="81">
        <f t="shared" si="2"/>
        <v>0</v>
      </c>
      <c r="AF14" s="91"/>
      <c r="AG14" s="60"/>
    </row>
    <row r="15" spans="1:33" s="4" customFormat="1" ht="12.75">
      <c r="A15" s="98"/>
      <c r="B15" s="99" t="s">
        <v>20</v>
      </c>
      <c r="C15" s="94"/>
      <c r="D15" s="94"/>
      <c r="E15" s="94"/>
      <c r="F15" s="94"/>
      <c r="G15" s="94"/>
      <c r="H15" s="94">
        <f aca="true" t="shared" si="3" ref="H15:AE15">SUM(H13:H14)</f>
        <v>0</v>
      </c>
      <c r="I15" s="94">
        <f t="shared" si="3"/>
        <v>0</v>
      </c>
      <c r="J15" s="94">
        <f t="shared" si="3"/>
        <v>0</v>
      </c>
      <c r="K15" s="94">
        <f t="shared" si="3"/>
        <v>0</v>
      </c>
      <c r="L15" s="94">
        <f t="shared" si="3"/>
        <v>0</v>
      </c>
      <c r="M15" s="94">
        <f t="shared" si="3"/>
        <v>0</v>
      </c>
      <c r="N15" s="94">
        <f t="shared" si="3"/>
        <v>0</v>
      </c>
      <c r="O15" s="94">
        <f t="shared" si="3"/>
        <v>0</v>
      </c>
      <c r="P15" s="94">
        <f t="shared" si="3"/>
        <v>0</v>
      </c>
      <c r="Q15" s="94">
        <f t="shared" si="3"/>
        <v>0</v>
      </c>
      <c r="R15" s="94">
        <f t="shared" si="3"/>
        <v>0</v>
      </c>
      <c r="S15" s="94">
        <f t="shared" si="3"/>
        <v>0</v>
      </c>
      <c r="T15" s="94">
        <f t="shared" si="3"/>
        <v>0</v>
      </c>
      <c r="U15" s="94">
        <f t="shared" si="3"/>
        <v>0</v>
      </c>
      <c r="V15" s="94">
        <f t="shared" si="3"/>
        <v>0</v>
      </c>
      <c r="W15" s="94">
        <f t="shared" si="3"/>
        <v>0</v>
      </c>
      <c r="X15" s="94">
        <f t="shared" si="3"/>
        <v>0</v>
      </c>
      <c r="Y15" s="94">
        <f t="shared" si="3"/>
        <v>0</v>
      </c>
      <c r="Z15" s="94">
        <f t="shared" si="3"/>
        <v>0</v>
      </c>
      <c r="AA15" s="94">
        <f t="shared" si="3"/>
        <v>0</v>
      </c>
      <c r="AB15" s="94">
        <f t="shared" si="3"/>
        <v>0</v>
      </c>
      <c r="AC15" s="94">
        <f t="shared" si="3"/>
        <v>0</v>
      </c>
      <c r="AD15" s="94">
        <f t="shared" si="3"/>
        <v>0</v>
      </c>
      <c r="AE15" s="95">
        <f t="shared" si="3"/>
        <v>0</v>
      </c>
      <c r="AF15" s="148" t="s">
        <v>20</v>
      </c>
      <c r="AG15" s="100"/>
    </row>
    <row r="16" spans="1:33" ht="14.25" customHeight="1">
      <c r="A16" s="74" t="s">
        <v>21</v>
      </c>
      <c r="B16" s="194" t="s">
        <v>22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6"/>
      <c r="AF16" s="91"/>
      <c r="AG16" s="60"/>
    </row>
    <row r="17" spans="1:34" ht="20.25" customHeight="1">
      <c r="A17" s="74"/>
      <c r="B17" s="101" t="s">
        <v>23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217" t="s">
        <v>23</v>
      </c>
      <c r="AC17" s="217"/>
      <c r="AD17" s="217"/>
      <c r="AE17" s="217"/>
      <c r="AF17" s="217"/>
      <c r="AG17" s="64"/>
      <c r="AH17" s="64"/>
    </row>
    <row r="18" spans="1:33" ht="12.75">
      <c r="A18" s="76"/>
      <c r="B18" s="103"/>
      <c r="C18" s="104"/>
      <c r="D18" s="79"/>
      <c r="E18" s="104"/>
      <c r="F18" s="80"/>
      <c r="G18" s="104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81"/>
      <c r="AF18" s="105"/>
      <c r="AG18" s="60"/>
    </row>
    <row r="19" spans="1:33" ht="14.25" customHeight="1" hidden="1">
      <c r="A19" s="76"/>
      <c r="B19" s="103"/>
      <c r="C19" s="104"/>
      <c r="D19" s="79"/>
      <c r="E19" s="104"/>
      <c r="F19" s="80"/>
      <c r="G19" s="104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81"/>
      <c r="AF19" s="106">
        <f>B19</f>
        <v>0</v>
      </c>
      <c r="AG19" s="60"/>
    </row>
    <row r="20" spans="1:33" ht="14.25" customHeight="1" hidden="1">
      <c r="A20" s="76"/>
      <c r="B20" s="103"/>
      <c r="C20" s="104"/>
      <c r="D20" s="79"/>
      <c r="E20" s="104"/>
      <c r="F20" s="80"/>
      <c r="G20" s="104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81"/>
      <c r="AF20" s="106">
        <f>B20</f>
        <v>0</v>
      </c>
      <c r="AG20" s="60"/>
    </row>
    <row r="21" spans="1:33" s="1" customFormat="1" ht="24">
      <c r="A21" s="107"/>
      <c r="B21" s="108" t="s">
        <v>24</v>
      </c>
      <c r="C21" s="109"/>
      <c r="D21" s="110"/>
      <c r="E21" s="109"/>
      <c r="F21" s="80"/>
      <c r="G21" s="109"/>
      <c r="H21" s="110">
        <f aca="true" t="shared" si="4" ref="H21:AE21">SUM(H18:H20)</f>
        <v>0</v>
      </c>
      <c r="I21" s="110">
        <f t="shared" si="4"/>
        <v>0</v>
      </c>
      <c r="J21" s="110">
        <f t="shared" si="4"/>
        <v>0</v>
      </c>
      <c r="K21" s="110">
        <f t="shared" si="4"/>
        <v>0</v>
      </c>
      <c r="L21" s="110">
        <f t="shared" si="4"/>
        <v>0</v>
      </c>
      <c r="M21" s="110">
        <f t="shared" si="4"/>
        <v>0</v>
      </c>
      <c r="N21" s="110">
        <f t="shared" si="4"/>
        <v>0</v>
      </c>
      <c r="O21" s="110">
        <f t="shared" si="4"/>
        <v>0</v>
      </c>
      <c r="P21" s="110">
        <f t="shared" si="4"/>
        <v>0</v>
      </c>
      <c r="Q21" s="110">
        <f t="shared" si="4"/>
        <v>0</v>
      </c>
      <c r="R21" s="110">
        <f t="shared" si="4"/>
        <v>0</v>
      </c>
      <c r="S21" s="110">
        <f t="shared" si="4"/>
        <v>0</v>
      </c>
      <c r="T21" s="110">
        <f t="shared" si="4"/>
        <v>0</v>
      </c>
      <c r="U21" s="110">
        <f t="shared" si="4"/>
        <v>0</v>
      </c>
      <c r="V21" s="110">
        <f t="shared" si="4"/>
        <v>0</v>
      </c>
      <c r="W21" s="110">
        <f t="shared" si="4"/>
        <v>0</v>
      </c>
      <c r="X21" s="110">
        <f t="shared" si="4"/>
        <v>0</v>
      </c>
      <c r="Y21" s="110">
        <f t="shared" si="4"/>
        <v>0</v>
      </c>
      <c r="Z21" s="110">
        <f t="shared" si="4"/>
        <v>0</v>
      </c>
      <c r="AA21" s="110">
        <f t="shared" si="4"/>
        <v>0</v>
      </c>
      <c r="AB21" s="110">
        <f t="shared" si="4"/>
        <v>0</v>
      </c>
      <c r="AC21" s="110">
        <f t="shared" si="4"/>
        <v>0</v>
      </c>
      <c r="AD21" s="110">
        <f t="shared" si="4"/>
        <v>0</v>
      </c>
      <c r="AE21" s="111">
        <f t="shared" si="4"/>
        <v>0</v>
      </c>
      <c r="AF21" s="147" t="s">
        <v>24</v>
      </c>
      <c r="AG21" s="96"/>
    </row>
    <row r="22" spans="1:34" ht="12.75">
      <c r="A22" s="112"/>
      <c r="B22" s="113" t="s">
        <v>25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214" t="s">
        <v>25</v>
      </c>
      <c r="AE22" s="214"/>
      <c r="AF22" s="214"/>
      <c r="AG22" s="63"/>
      <c r="AH22" s="60"/>
    </row>
    <row r="23" spans="1:33" ht="12.75">
      <c r="A23" s="76">
        <v>1</v>
      </c>
      <c r="B23" s="103"/>
      <c r="C23" s="104"/>
      <c r="D23" s="79"/>
      <c r="E23" s="104"/>
      <c r="F23" s="80"/>
      <c r="G23" s="104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>
        <f>W23+'[1]район 01.09.2010'!Z31</f>
        <v>0</v>
      </c>
      <c r="AA23" s="79"/>
      <c r="AB23" s="79"/>
      <c r="AC23" s="79">
        <f aca="true" t="shared" si="5" ref="AC23:AE24">H23+N23-T23-Z23</f>
        <v>0</v>
      </c>
      <c r="AD23" s="79">
        <f t="shared" si="5"/>
        <v>0</v>
      </c>
      <c r="AE23" s="81">
        <f t="shared" si="5"/>
        <v>0</v>
      </c>
      <c r="AF23" s="105"/>
      <c r="AG23" s="60"/>
    </row>
    <row r="24" spans="1:33" ht="12.75">
      <c r="A24" s="76">
        <v>2</v>
      </c>
      <c r="B24" s="103"/>
      <c r="C24" s="104"/>
      <c r="D24" s="79"/>
      <c r="E24" s="104"/>
      <c r="F24" s="80"/>
      <c r="G24" s="104"/>
      <c r="H24" s="79"/>
      <c r="I24" s="79"/>
      <c r="J24" s="79"/>
      <c r="K24" s="79"/>
      <c r="L24" s="79"/>
      <c r="M24" s="79"/>
      <c r="N24" s="79"/>
      <c r="O24" s="79">
        <f>L24+'[1]район 01.09.2010'!O32</f>
        <v>0</v>
      </c>
      <c r="P24" s="79"/>
      <c r="Q24" s="79"/>
      <c r="R24" s="79"/>
      <c r="S24" s="79"/>
      <c r="T24" s="79"/>
      <c r="U24" s="79">
        <f>R24+'[1]район 01.09.2010'!U32</f>
        <v>0</v>
      </c>
      <c r="V24" s="79"/>
      <c r="W24" s="79"/>
      <c r="X24" s="79"/>
      <c r="Y24" s="79"/>
      <c r="Z24" s="79">
        <f>W24+'[1]район 01.09.2010'!Z32</f>
        <v>0</v>
      </c>
      <c r="AA24" s="79"/>
      <c r="AB24" s="79"/>
      <c r="AC24" s="79">
        <f t="shared" si="5"/>
        <v>0</v>
      </c>
      <c r="AD24" s="79">
        <f t="shared" si="5"/>
        <v>0</v>
      </c>
      <c r="AE24" s="81">
        <f t="shared" si="5"/>
        <v>0</v>
      </c>
      <c r="AF24" s="105"/>
      <c r="AG24" s="60"/>
    </row>
    <row r="25" spans="1:33" ht="12.75" hidden="1">
      <c r="A25" s="76"/>
      <c r="B25" s="103"/>
      <c r="C25" s="104"/>
      <c r="D25" s="79"/>
      <c r="E25" s="104"/>
      <c r="F25" s="80"/>
      <c r="G25" s="104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81"/>
      <c r="AF25" s="106">
        <f>B25</f>
        <v>0</v>
      </c>
      <c r="AG25" s="60"/>
    </row>
    <row r="26" spans="1:33" ht="12.75" hidden="1">
      <c r="A26" s="76"/>
      <c r="B26" s="103"/>
      <c r="C26" s="104"/>
      <c r="D26" s="79"/>
      <c r="E26" s="104"/>
      <c r="F26" s="80"/>
      <c r="G26" s="104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81"/>
      <c r="AF26" s="106">
        <f>B26</f>
        <v>0</v>
      </c>
      <c r="AG26" s="60"/>
    </row>
    <row r="27" spans="1:33" ht="12.75" hidden="1">
      <c r="A27" s="83"/>
      <c r="B27" s="115"/>
      <c r="C27" s="116"/>
      <c r="D27" s="86"/>
      <c r="E27" s="116"/>
      <c r="F27" s="80"/>
      <c r="G27" s="11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79"/>
      <c r="AD27" s="79"/>
      <c r="AE27" s="81"/>
      <c r="AF27" s="117">
        <f>B27</f>
        <v>0</v>
      </c>
      <c r="AG27" s="60"/>
    </row>
    <row r="28" spans="1:33" ht="12.75">
      <c r="A28" s="88"/>
      <c r="B28" s="219" t="s">
        <v>26</v>
      </c>
      <c r="C28" s="220"/>
      <c r="D28" s="220"/>
      <c r="E28" s="220"/>
      <c r="F28" s="220"/>
      <c r="G28" s="221"/>
      <c r="H28" s="89"/>
      <c r="I28" s="89"/>
      <c r="J28" s="89"/>
      <c r="K28" s="89"/>
      <c r="L28" s="89"/>
      <c r="M28" s="89"/>
      <c r="N28" s="86"/>
      <c r="O28" s="86"/>
      <c r="P28" s="86"/>
      <c r="Q28" s="89"/>
      <c r="R28" s="89"/>
      <c r="S28" s="89"/>
      <c r="T28" s="86"/>
      <c r="U28" s="86"/>
      <c r="V28" s="86"/>
      <c r="W28" s="89"/>
      <c r="X28" s="89"/>
      <c r="Y28" s="89"/>
      <c r="Z28" s="86"/>
      <c r="AA28" s="86"/>
      <c r="AB28" s="86"/>
      <c r="AC28" s="79"/>
      <c r="AD28" s="79"/>
      <c r="AE28" s="81"/>
      <c r="AF28" s="91"/>
      <c r="AG28" s="60"/>
    </row>
    <row r="29" spans="1:33" s="1" customFormat="1" ht="22.5">
      <c r="A29" s="118"/>
      <c r="B29" s="108" t="s">
        <v>27</v>
      </c>
      <c r="C29" s="119"/>
      <c r="D29" s="120"/>
      <c r="E29" s="119"/>
      <c r="F29" s="119"/>
      <c r="G29" s="119"/>
      <c r="H29" s="120">
        <f aca="true" t="shared" si="6" ref="H29:AB29">SUM(H23:H28)</f>
        <v>0</v>
      </c>
      <c r="I29" s="120">
        <f t="shared" si="6"/>
        <v>0</v>
      </c>
      <c r="J29" s="120">
        <f t="shared" si="6"/>
        <v>0</v>
      </c>
      <c r="K29" s="120">
        <f t="shared" si="6"/>
        <v>0</v>
      </c>
      <c r="L29" s="120">
        <f t="shared" si="6"/>
        <v>0</v>
      </c>
      <c r="M29" s="120">
        <f t="shared" si="6"/>
        <v>0</v>
      </c>
      <c r="N29" s="120">
        <f t="shared" si="6"/>
        <v>0</v>
      </c>
      <c r="O29" s="120">
        <f t="shared" si="6"/>
        <v>0</v>
      </c>
      <c r="P29" s="120">
        <f t="shared" si="6"/>
        <v>0</v>
      </c>
      <c r="Q29" s="120">
        <f t="shared" si="6"/>
        <v>0</v>
      </c>
      <c r="R29" s="120">
        <f t="shared" si="6"/>
        <v>0</v>
      </c>
      <c r="S29" s="120">
        <f t="shared" si="6"/>
        <v>0</v>
      </c>
      <c r="T29" s="120">
        <f t="shared" si="6"/>
        <v>0</v>
      </c>
      <c r="U29" s="120">
        <f t="shared" si="6"/>
        <v>0</v>
      </c>
      <c r="V29" s="120">
        <f t="shared" si="6"/>
        <v>0</v>
      </c>
      <c r="W29" s="120">
        <f t="shared" si="6"/>
        <v>0</v>
      </c>
      <c r="X29" s="120">
        <f t="shared" si="6"/>
        <v>0</v>
      </c>
      <c r="Y29" s="120">
        <f t="shared" si="6"/>
        <v>0</v>
      </c>
      <c r="Z29" s="120">
        <f t="shared" si="6"/>
        <v>0</v>
      </c>
      <c r="AA29" s="120">
        <f t="shared" si="6"/>
        <v>0</v>
      </c>
      <c r="AB29" s="120">
        <f t="shared" si="6"/>
        <v>0</v>
      </c>
      <c r="AC29" s="110">
        <f>H29+N29-T29-Z29</f>
        <v>0</v>
      </c>
      <c r="AD29" s="110">
        <f>I29+O29-U29-AA29</f>
        <v>0</v>
      </c>
      <c r="AE29" s="121">
        <f>J29+S29-V29-AB29</f>
        <v>0</v>
      </c>
      <c r="AF29" s="147" t="s">
        <v>27</v>
      </c>
      <c r="AG29" s="96"/>
    </row>
    <row r="30" spans="1:33" s="1" customFormat="1" ht="12.75">
      <c r="A30" s="74"/>
      <c r="B30" s="122" t="s">
        <v>28</v>
      </c>
      <c r="C30" s="123"/>
      <c r="D30" s="94"/>
      <c r="E30" s="123"/>
      <c r="F30" s="123"/>
      <c r="G30" s="123"/>
      <c r="H30" s="94">
        <f aca="true" t="shared" si="7" ref="H30:AE30">H21+H29</f>
        <v>0</v>
      </c>
      <c r="I30" s="94">
        <f t="shared" si="7"/>
        <v>0</v>
      </c>
      <c r="J30" s="94">
        <f t="shared" si="7"/>
        <v>0</v>
      </c>
      <c r="K30" s="94">
        <f t="shared" si="7"/>
        <v>0</v>
      </c>
      <c r="L30" s="94">
        <f t="shared" si="7"/>
        <v>0</v>
      </c>
      <c r="M30" s="94">
        <f t="shared" si="7"/>
        <v>0</v>
      </c>
      <c r="N30" s="94">
        <f t="shared" si="7"/>
        <v>0</v>
      </c>
      <c r="O30" s="94">
        <f t="shared" si="7"/>
        <v>0</v>
      </c>
      <c r="P30" s="94">
        <f t="shared" si="7"/>
        <v>0</v>
      </c>
      <c r="Q30" s="94">
        <f t="shared" si="7"/>
        <v>0</v>
      </c>
      <c r="R30" s="94">
        <f t="shared" si="7"/>
        <v>0</v>
      </c>
      <c r="S30" s="94">
        <f t="shared" si="7"/>
        <v>0</v>
      </c>
      <c r="T30" s="94">
        <f t="shared" si="7"/>
        <v>0</v>
      </c>
      <c r="U30" s="94">
        <f t="shared" si="7"/>
        <v>0</v>
      </c>
      <c r="V30" s="94">
        <f t="shared" si="7"/>
        <v>0</v>
      </c>
      <c r="W30" s="94">
        <f t="shared" si="7"/>
        <v>0</v>
      </c>
      <c r="X30" s="94">
        <f t="shared" si="7"/>
        <v>0</v>
      </c>
      <c r="Y30" s="94">
        <f t="shared" si="7"/>
        <v>0</v>
      </c>
      <c r="Z30" s="94">
        <f t="shared" si="7"/>
        <v>0</v>
      </c>
      <c r="AA30" s="94">
        <f t="shared" si="7"/>
        <v>0</v>
      </c>
      <c r="AB30" s="94">
        <f t="shared" si="7"/>
        <v>0</v>
      </c>
      <c r="AC30" s="94">
        <f t="shared" si="7"/>
        <v>0</v>
      </c>
      <c r="AD30" s="94">
        <f t="shared" si="7"/>
        <v>0</v>
      </c>
      <c r="AE30" s="95">
        <f t="shared" si="7"/>
        <v>0</v>
      </c>
      <c r="AF30" s="61" t="s">
        <v>28</v>
      </c>
      <c r="AG30" s="96"/>
    </row>
    <row r="31" spans="1:33" ht="20.25" customHeight="1">
      <c r="A31" s="74" t="s">
        <v>29</v>
      </c>
      <c r="B31" s="215" t="s">
        <v>30</v>
      </c>
      <c r="C31" s="216"/>
      <c r="D31" s="216"/>
      <c r="E31" s="216"/>
      <c r="F31" s="216"/>
      <c r="G31" s="21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7"/>
      <c r="AF31" s="75"/>
      <c r="AG31" s="60"/>
    </row>
    <row r="32" spans="1:33" ht="12.75">
      <c r="A32" s="76"/>
      <c r="B32" s="103"/>
      <c r="C32" s="104"/>
      <c r="D32" s="79"/>
      <c r="E32" s="104"/>
      <c r="F32" s="80"/>
      <c r="G32" s="104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>
        <f aca="true" t="shared" si="8" ref="AC32:AE33">H32+N32-T32-Z32</f>
        <v>0</v>
      </c>
      <c r="AD32" s="79">
        <f t="shared" si="8"/>
        <v>0</v>
      </c>
      <c r="AE32" s="81">
        <f t="shared" si="8"/>
        <v>0</v>
      </c>
      <c r="AF32" s="106"/>
      <c r="AG32" s="60"/>
    </row>
    <row r="33" spans="1:33" ht="24.75" customHeight="1">
      <c r="A33" s="88"/>
      <c r="B33" s="208" t="s">
        <v>31</v>
      </c>
      <c r="C33" s="209"/>
      <c r="D33" s="209"/>
      <c r="E33" s="209"/>
      <c r="F33" s="209"/>
      <c r="G33" s="210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90">
        <f t="shared" si="8"/>
        <v>0</v>
      </c>
      <c r="AD33" s="90">
        <f t="shared" si="8"/>
        <v>0</v>
      </c>
      <c r="AE33" s="124">
        <f t="shared" si="8"/>
        <v>0</v>
      </c>
      <c r="AF33" s="91"/>
      <c r="AG33" s="60"/>
    </row>
    <row r="34" spans="1:33" s="1" customFormat="1" ht="22.5">
      <c r="A34" s="74"/>
      <c r="B34" s="122" t="s">
        <v>32</v>
      </c>
      <c r="C34" s="123"/>
      <c r="D34" s="94"/>
      <c r="E34" s="123"/>
      <c r="F34" s="123"/>
      <c r="G34" s="123"/>
      <c r="H34" s="94">
        <f aca="true" t="shared" si="9" ref="H34:AE34">SUM(H32:H33)</f>
        <v>0</v>
      </c>
      <c r="I34" s="94">
        <f t="shared" si="9"/>
        <v>0</v>
      </c>
      <c r="J34" s="94">
        <f t="shared" si="9"/>
        <v>0</v>
      </c>
      <c r="K34" s="94">
        <f t="shared" si="9"/>
        <v>0</v>
      </c>
      <c r="L34" s="94">
        <f t="shared" si="9"/>
        <v>0</v>
      </c>
      <c r="M34" s="94">
        <f t="shared" si="9"/>
        <v>0</v>
      </c>
      <c r="N34" s="94">
        <f t="shared" si="9"/>
        <v>0</v>
      </c>
      <c r="O34" s="94">
        <f t="shared" si="9"/>
        <v>0</v>
      </c>
      <c r="P34" s="94">
        <f t="shared" si="9"/>
        <v>0</v>
      </c>
      <c r="Q34" s="94">
        <f t="shared" si="9"/>
        <v>0</v>
      </c>
      <c r="R34" s="94">
        <f t="shared" si="9"/>
        <v>0</v>
      </c>
      <c r="S34" s="94">
        <f t="shared" si="9"/>
        <v>0</v>
      </c>
      <c r="T34" s="94">
        <f t="shared" si="9"/>
        <v>0</v>
      </c>
      <c r="U34" s="94">
        <f t="shared" si="9"/>
        <v>0</v>
      </c>
      <c r="V34" s="94">
        <f t="shared" si="9"/>
        <v>0</v>
      </c>
      <c r="W34" s="94">
        <f t="shared" si="9"/>
        <v>0</v>
      </c>
      <c r="X34" s="94">
        <f t="shared" si="9"/>
        <v>0</v>
      </c>
      <c r="Y34" s="94">
        <f t="shared" si="9"/>
        <v>0</v>
      </c>
      <c r="Z34" s="94">
        <f t="shared" si="9"/>
        <v>0</v>
      </c>
      <c r="AA34" s="94">
        <f t="shared" si="9"/>
        <v>0</v>
      </c>
      <c r="AB34" s="94">
        <f t="shared" si="9"/>
        <v>0</v>
      </c>
      <c r="AC34" s="94">
        <f t="shared" si="9"/>
        <v>0</v>
      </c>
      <c r="AD34" s="94">
        <f t="shared" si="9"/>
        <v>0</v>
      </c>
      <c r="AE34" s="95">
        <f t="shared" si="9"/>
        <v>0</v>
      </c>
      <c r="AF34" s="150" t="s">
        <v>32</v>
      </c>
      <c r="AG34" s="96"/>
    </row>
    <row r="35" spans="1:33" s="1" customFormat="1" ht="22.5" customHeight="1" thickBot="1">
      <c r="A35" s="125"/>
      <c r="B35" s="126" t="s">
        <v>33</v>
      </c>
      <c r="C35" s="127"/>
      <c r="D35" s="128"/>
      <c r="E35" s="127"/>
      <c r="F35" s="127"/>
      <c r="G35" s="127"/>
      <c r="H35" s="128">
        <f aca="true" t="shared" si="10" ref="H35:AE35">H11+H15+H30+H34</f>
        <v>0</v>
      </c>
      <c r="I35" s="128">
        <f t="shared" si="10"/>
        <v>0</v>
      </c>
      <c r="J35" s="128">
        <f t="shared" si="10"/>
        <v>0</v>
      </c>
      <c r="K35" s="128">
        <f t="shared" si="10"/>
        <v>0</v>
      </c>
      <c r="L35" s="128">
        <f t="shared" si="10"/>
        <v>0</v>
      </c>
      <c r="M35" s="128">
        <f t="shared" si="10"/>
        <v>0</v>
      </c>
      <c r="N35" s="128">
        <f t="shared" si="10"/>
        <v>0</v>
      </c>
      <c r="O35" s="128">
        <f t="shared" si="10"/>
        <v>0</v>
      </c>
      <c r="P35" s="128">
        <f t="shared" si="10"/>
        <v>0</v>
      </c>
      <c r="Q35" s="128">
        <f t="shared" si="10"/>
        <v>0</v>
      </c>
      <c r="R35" s="128">
        <f t="shared" si="10"/>
        <v>0</v>
      </c>
      <c r="S35" s="128">
        <f t="shared" si="10"/>
        <v>0</v>
      </c>
      <c r="T35" s="128">
        <f t="shared" si="10"/>
        <v>0</v>
      </c>
      <c r="U35" s="128">
        <f t="shared" si="10"/>
        <v>0</v>
      </c>
      <c r="V35" s="128">
        <f t="shared" si="10"/>
        <v>0</v>
      </c>
      <c r="W35" s="128">
        <f t="shared" si="10"/>
        <v>0</v>
      </c>
      <c r="X35" s="128">
        <f t="shared" si="10"/>
        <v>0</v>
      </c>
      <c r="Y35" s="128">
        <f t="shared" si="10"/>
        <v>0</v>
      </c>
      <c r="Z35" s="128">
        <f t="shared" si="10"/>
        <v>0</v>
      </c>
      <c r="AA35" s="128">
        <f t="shared" si="10"/>
        <v>0</v>
      </c>
      <c r="AB35" s="128">
        <f t="shared" si="10"/>
        <v>0</v>
      </c>
      <c r="AC35" s="128">
        <f t="shared" si="10"/>
        <v>0</v>
      </c>
      <c r="AD35" s="128">
        <f t="shared" si="10"/>
        <v>0</v>
      </c>
      <c r="AE35" s="129">
        <f t="shared" si="10"/>
        <v>0</v>
      </c>
      <c r="AF35" s="130" t="s">
        <v>33</v>
      </c>
      <c r="AG35" s="96"/>
    </row>
    <row r="36" spans="1:33" ht="7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</row>
    <row r="37" spans="1:33" ht="12.75" outlineLevel="1">
      <c r="A37" s="60"/>
      <c r="B37" s="60"/>
      <c r="C37" s="60" t="s">
        <v>34</v>
      </c>
      <c r="D37" s="60"/>
      <c r="E37" s="60"/>
      <c r="F37" s="131"/>
      <c r="G37" s="131"/>
      <c r="H37" s="60" t="s">
        <v>240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132"/>
      <c r="Y37" s="132"/>
      <c r="Z37" s="132"/>
      <c r="AA37" s="132"/>
      <c r="AB37" s="60"/>
      <c r="AC37" s="60"/>
      <c r="AD37" s="60"/>
      <c r="AE37" s="60"/>
      <c r="AF37" s="60"/>
      <c r="AG37" s="60"/>
    </row>
    <row r="38" spans="1:33" ht="11.25" customHeight="1" outlineLevel="1">
      <c r="A38" s="60"/>
      <c r="B38" s="60"/>
      <c r="C38" s="60"/>
      <c r="D38" s="60"/>
      <c r="E38" s="60"/>
      <c r="F38" s="133" t="s">
        <v>35</v>
      </c>
      <c r="G38" s="133"/>
      <c r="H38" s="134" t="s">
        <v>36</v>
      </c>
      <c r="I38" s="62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132"/>
      <c r="Y38" s="132"/>
      <c r="Z38" s="132"/>
      <c r="AA38" s="132"/>
      <c r="AB38" s="60"/>
      <c r="AC38" s="60"/>
      <c r="AD38" s="60"/>
      <c r="AE38" s="60"/>
      <c r="AF38" s="60"/>
      <c r="AG38" s="60"/>
    </row>
    <row r="39" spans="1:33" ht="12" customHeight="1" outlineLevel="1">
      <c r="A39" s="60"/>
      <c r="B39" s="60" t="s">
        <v>37</v>
      </c>
      <c r="C39" s="60"/>
      <c r="D39" s="60"/>
      <c r="E39" s="60"/>
      <c r="F39" s="135"/>
      <c r="G39" s="135"/>
      <c r="H39" s="62"/>
      <c r="I39" s="62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132"/>
      <c r="Y39" s="132"/>
      <c r="Z39" s="132"/>
      <c r="AA39" s="132"/>
      <c r="AB39" s="60"/>
      <c r="AC39" s="60"/>
      <c r="AD39" s="60"/>
      <c r="AE39" s="60"/>
      <c r="AF39" s="60"/>
      <c r="AG39" s="60"/>
    </row>
    <row r="40" spans="1:33" ht="10.5" customHeight="1" outlineLevel="1">
      <c r="A40" s="60"/>
      <c r="B40" s="60"/>
      <c r="C40" s="60" t="s">
        <v>38</v>
      </c>
      <c r="D40" s="60"/>
      <c r="E40" s="60"/>
      <c r="F40" s="131"/>
      <c r="G40" s="131"/>
      <c r="H40" s="60" t="s">
        <v>232</v>
      </c>
      <c r="I40" s="60"/>
      <c r="J40" s="60"/>
      <c r="K40" s="60"/>
      <c r="L40" s="60"/>
      <c r="M40" s="60" t="s">
        <v>241</v>
      </c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132"/>
      <c r="Y40" s="132"/>
      <c r="Z40" s="132"/>
      <c r="AA40" s="132"/>
      <c r="AB40" s="60"/>
      <c r="AC40" s="60"/>
      <c r="AD40" s="60"/>
      <c r="AE40" s="60"/>
      <c r="AF40" s="60"/>
      <c r="AG40" s="60"/>
    </row>
    <row r="41" spans="1:33" ht="12.75" outlineLevel="1">
      <c r="A41" s="60"/>
      <c r="B41" s="60"/>
      <c r="C41" s="60"/>
      <c r="D41" s="60"/>
      <c r="E41" s="60"/>
      <c r="F41" s="133" t="s">
        <v>35</v>
      </c>
      <c r="G41" s="133"/>
      <c r="H41" s="134" t="s">
        <v>36</v>
      </c>
      <c r="I41" s="62"/>
      <c r="J41" s="60"/>
      <c r="K41" s="60"/>
      <c r="L41" s="60"/>
      <c r="M41" s="60" t="s">
        <v>217</v>
      </c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</row>
    <row r="42" spans="1:33" ht="14.25" customHeight="1" outlineLevel="1">
      <c r="A42" s="60"/>
      <c r="B42" s="60"/>
      <c r="C42" s="60"/>
      <c r="D42" s="60"/>
      <c r="E42" s="60"/>
      <c r="F42" s="135"/>
      <c r="G42" s="135"/>
      <c r="H42" s="62"/>
      <c r="I42" s="62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</row>
    <row r="43" spans="1:33" ht="12.75" outlineLevel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</row>
    <row r="44" spans="1:33" ht="12.75" outlineLevel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</row>
    <row r="45" spans="1:33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</row>
    <row r="46" spans="1:33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</row>
    <row r="47" spans="1:33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</row>
    <row r="48" spans="1:33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</row>
    <row r="49" spans="1:33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</row>
    <row r="50" spans="1:33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</row>
  </sheetData>
  <mergeCells count="29">
    <mergeCell ref="Z1:AF1"/>
    <mergeCell ref="B28:G28"/>
    <mergeCell ref="D2:AE2"/>
    <mergeCell ref="AC5:AE5"/>
    <mergeCell ref="K5:M5"/>
    <mergeCell ref="N5:P5"/>
    <mergeCell ref="Q5:S5"/>
    <mergeCell ref="T5:V5"/>
    <mergeCell ref="AF5:AF6"/>
    <mergeCell ref="AD4:AE4"/>
    <mergeCell ref="B33:G33"/>
    <mergeCell ref="B10:G10"/>
    <mergeCell ref="B12:AE12"/>
    <mergeCell ref="B14:G14"/>
    <mergeCell ref="B16:AE16"/>
    <mergeCell ref="AD22:AF22"/>
    <mergeCell ref="B31:G31"/>
    <mergeCell ref="AB17:AF17"/>
    <mergeCell ref="A5:A6"/>
    <mergeCell ref="B5:B6"/>
    <mergeCell ref="C5:C6"/>
    <mergeCell ref="D5:D6"/>
    <mergeCell ref="B8:AE8"/>
    <mergeCell ref="E5:E6"/>
    <mergeCell ref="F5:F6"/>
    <mergeCell ref="G5:G6"/>
    <mergeCell ref="H5:J5"/>
    <mergeCell ref="W5:Y5"/>
    <mergeCell ref="Z5:AB5"/>
  </mergeCells>
  <printOptions/>
  <pageMargins left="0.64" right="0.16" top="0.14" bottom="0.2" header="0.13" footer="0.15"/>
  <pageSetup fitToWidth="0" fitToHeight="1" horizontalDpi="300" verticalDpi="300" orientation="landscape" paperSize="8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raifoust</dc:creator>
  <cp:keywords/>
  <dc:description/>
  <cp:lastModifiedBy>Customer</cp:lastModifiedBy>
  <cp:lastPrinted>2014-06-03T06:05:51Z</cp:lastPrinted>
  <dcterms:created xsi:type="dcterms:W3CDTF">2010-10-11T08:27:59Z</dcterms:created>
  <dcterms:modified xsi:type="dcterms:W3CDTF">2014-06-03T06:07:55Z</dcterms:modified>
  <cp:category/>
  <cp:version/>
  <cp:contentType/>
  <cp:contentStatus/>
</cp:coreProperties>
</file>